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/>
  <mc:AlternateContent xmlns:mc="http://schemas.openxmlformats.org/markup-compatibility/2006">
    <mc:Choice Requires="x15">
      <x15ac:absPath xmlns:x15ac="http://schemas.microsoft.com/office/spreadsheetml/2010/11/ac" url="C:\Users\Школа №119\Desktop\"/>
    </mc:Choice>
  </mc:AlternateContent>
  <xr:revisionPtr revIDLastSave="0" documentId="13_ncr:1_{9C26EC34-718C-4CE4-863D-CC111413B53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Текущее состояние" sheetId="1" r:id="rId1"/>
    <sheet name="Целевое состояние" sheetId="2" r:id="rId2"/>
  </sheets>
  <calcPr calcId="191029"/>
</workbook>
</file>

<file path=xl/calcChain.xml><?xml version="1.0" encoding="utf-8"?>
<calcChain xmlns="http://schemas.openxmlformats.org/spreadsheetml/2006/main">
  <c r="Q3" i="1" l="1"/>
  <c r="R3" i="1"/>
  <c r="S3" i="1"/>
  <c r="F2" i="2"/>
  <c r="K3" i="2" s="1"/>
  <c r="C20" i="2"/>
  <c r="C21" i="2"/>
  <c r="C22" i="2"/>
  <c r="C23" i="2"/>
  <c r="C24" i="2"/>
  <c r="C25" i="2"/>
  <c r="C26" i="2"/>
  <c r="C27" i="2"/>
  <c r="C28" i="2"/>
  <c r="C29" i="2"/>
  <c r="C19" i="2"/>
  <c r="B1" i="2"/>
  <c r="J9" i="2"/>
  <c r="J8" i="2"/>
  <c r="J7" i="2"/>
  <c r="J6" i="2"/>
  <c r="J5" i="2"/>
  <c r="J4" i="2"/>
  <c r="K4" i="2" l="1"/>
  <c r="M4" i="2" s="1"/>
  <c r="B8" i="2"/>
  <c r="L4" i="2"/>
  <c r="N4" i="2" s="1"/>
  <c r="L3" i="2"/>
  <c r="A4" i="2"/>
  <c r="B6" i="2"/>
  <c r="J3" i="2"/>
  <c r="B4" i="2"/>
  <c r="Q6" i="1" l="1"/>
  <c r="Q9" i="1" l="1"/>
  <c r="Q8" i="1"/>
  <c r="B8" i="1"/>
  <c r="Q7" i="1"/>
  <c r="B6" i="1"/>
  <c r="Q5" i="1"/>
  <c r="B4" i="1"/>
  <c r="A4" i="1"/>
  <c r="S4" i="1" l="1"/>
  <c r="U4" i="1" s="1"/>
  <c r="Q4" i="1"/>
  <c r="R4" i="1" s="1"/>
  <c r="T4" i="1" s="1"/>
</calcChain>
</file>

<file path=xl/sharedStrings.xml><?xml version="1.0" encoding="utf-8"?>
<sst xmlns="http://schemas.openxmlformats.org/spreadsheetml/2006/main" count="83" uniqueCount="51">
  <si>
    <t>Единица измерений:</t>
  </si>
  <si>
    <t>час</t>
  </si>
  <si>
    <t>max</t>
  </si>
  <si>
    <t>min</t>
  </si>
  <si>
    <t>Участники процесса</t>
  </si>
  <si>
    <t>№</t>
  </si>
  <si>
    <t>Наименование проблемы</t>
  </si>
  <si>
    <t>Заместители директоров по учебной работе образовательных организаций</t>
  </si>
  <si>
    <t>Регистрация запроса</t>
  </si>
  <si>
    <t>Отсутствие регламента и срока предоставления информации</t>
  </si>
  <si>
    <t>Руководитель УО*</t>
  </si>
  <si>
    <t>*Управление образования</t>
  </si>
  <si>
    <t>Необходимость консультирования по заполнению форм</t>
  </si>
  <si>
    <t>Необходимость ручной проверки и свода большого объема информации</t>
  </si>
  <si>
    <t xml:space="preserve">Ввод данных в таблицы вручную с бумажных носителей </t>
  </si>
  <si>
    <t>ВПП max, дней</t>
  </si>
  <si>
    <t>ВПП min, дней</t>
  </si>
  <si>
    <t>ВПП max, рабочих дней</t>
  </si>
  <si>
    <t>ВПП min, рабочих дней</t>
  </si>
  <si>
    <t>Наименование решений</t>
  </si>
  <si>
    <t>Организовать работу в сетевой папке</t>
  </si>
  <si>
    <t>Наименование проблем</t>
  </si>
  <si>
    <t>Заполнение форм в онлайн таблицах</t>
  </si>
  <si>
    <t>Отказ от физической передачи информации</t>
  </si>
  <si>
    <t>Создание в сетевом хранилище папки с запросом</t>
  </si>
  <si>
    <t>Заполнение электронной таблицы в течении отчётного периода</t>
  </si>
  <si>
    <t>Отсутствие рекомендаций по содержанию ответа и как следствие материалы не соответсвующие ожиданиям руководства</t>
  </si>
  <si>
    <t>Классный руководитель</t>
  </si>
  <si>
    <t>Учитель-логопед</t>
  </si>
  <si>
    <t>Педагог-психолог</t>
  </si>
  <si>
    <t>Учитель дефектолог</t>
  </si>
  <si>
    <t>Социальный педагог</t>
  </si>
  <si>
    <t>Необходимость передачи коллегиального заключения вручную, на бумажном носителе</t>
  </si>
  <si>
    <t>Необходимость уточнения информации специалистами службы сопровождения</t>
  </si>
  <si>
    <t>По возможности ограничить варианты вводимых значений</t>
  </si>
  <si>
    <t>Передача данных классному руководителю</t>
  </si>
  <si>
    <t>Учитель-дефектолог</t>
  </si>
  <si>
    <t>Карта текущего состояния "Процесса разработки индивидуального коррекционного маршрута обучающихся с особенностями здоровья в МБОУ "С(К)ОШ №119 г. Челябинска"</t>
  </si>
  <si>
    <t>Классный руководитель указывает в названии папки с запросом плановую дату предоставления ответа</t>
  </si>
  <si>
    <t>Классный руководитель указывает  содержание информации в отдельном файле и добавляют его в папку с запросом</t>
  </si>
  <si>
    <t>Проверка по заполнению отчетных форм</t>
  </si>
  <si>
    <t>Информация вносится в форму один раз при заполнении образовательной организацией</t>
  </si>
  <si>
    <t>Внедрение электронного документооборота специалистами службы сопровождения</t>
  </si>
  <si>
    <t>Расход бумаги на изготовление документов</t>
  </si>
  <si>
    <t>Необходимость сбора информации специалистами службы сопровождения</t>
  </si>
  <si>
    <t>Ожидание передачи информации для специалистов службы сопровождения</t>
  </si>
  <si>
    <t>Ожидание передачи информации для классного руководителя</t>
  </si>
  <si>
    <t>Ожидание передачи и нформации для заместителя директора по учебной работе образовательной организации</t>
  </si>
  <si>
    <t>Необходимость передачи коллегиального заключения классному руководителю на бумажном носителе</t>
  </si>
  <si>
    <t>Согласование и подписание проекта запроса</t>
  </si>
  <si>
    <t>Согласование и подписание коррекционного маршрута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</si>
</sst>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24"/>
      <color theme="1"/>
      <name val="Calibri"/>
      <family val="2"/>
      <charset val="204"/>
      <scheme val="minor"/>
    </font>
    <font>
      <sz val="24"/>
      <color indexed="2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24"/>
      <color rgb="FFFF0000"/>
      <name val="Calibri"/>
      <family val="2"/>
      <charset val="204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indexed="26"/>
        <bgColor indexed="26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0"/>
        <bgColor theme="0" tint="-0.14999847407452621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/>
  </cellStyleXfs>
  <cellXfs count="118">
    <xf numFmtId="0" fontId="0" fillId="0" borderId="0" xfId="0"/>
    <xf numFmtId="0" fontId="0" fillId="0" borderId="0" xfId="0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vertical="center" wrapText="1"/>
      <protection locked="0"/>
    </xf>
    <xf numFmtId="0" fontId="0" fillId="2" borderId="5" xfId="0" applyFill="1" applyBorder="1" applyAlignment="1" applyProtection="1">
      <alignment horizontal="center" vertical="center" wrapText="1"/>
      <protection locked="0"/>
    </xf>
    <xf numFmtId="0" fontId="7" fillId="2" borderId="5" xfId="0" applyFont="1" applyFill="1" applyBorder="1" applyAlignment="1" applyProtection="1">
      <alignment horizontal="center" vertical="center" wrapText="1"/>
      <protection locked="0"/>
    </xf>
    <xf numFmtId="0" fontId="0" fillId="3" borderId="5" xfId="0" applyFill="1" applyBorder="1" applyAlignment="1">
      <alignment horizontal="center" vertical="center" wrapText="1"/>
    </xf>
    <xf numFmtId="0" fontId="0" fillId="3" borderId="5" xfId="0" applyFill="1" applyBorder="1" applyAlignment="1" applyProtection="1">
      <alignment horizontal="center" vertical="center" wrapText="1"/>
      <protection locked="0"/>
    </xf>
    <xf numFmtId="0" fontId="7" fillId="2" borderId="5" xfId="0" applyFont="1" applyFill="1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 wrapText="1"/>
    </xf>
    <xf numFmtId="0" fontId="0" fillId="4" borderId="5" xfId="0" applyFill="1" applyBorder="1" applyAlignment="1" applyProtection="1">
      <alignment horizontal="center" vertical="center" wrapText="1"/>
      <protection locked="0"/>
    </xf>
    <xf numFmtId="0" fontId="0" fillId="5" borderId="5" xfId="0" applyFill="1" applyBorder="1" applyAlignment="1">
      <alignment horizontal="center" vertical="center" wrapText="1"/>
    </xf>
    <xf numFmtId="0" fontId="0" fillId="5" borderId="5" xfId="0" applyFill="1" applyBorder="1" applyAlignment="1" applyProtection="1">
      <alignment horizontal="center" vertical="center" wrapText="1"/>
      <protection locked="0"/>
    </xf>
    <xf numFmtId="0" fontId="0" fillId="0" borderId="5" xfId="0" applyBorder="1" applyAlignment="1" applyProtection="1">
      <alignment horizontal="center" vertical="center" wrapText="1"/>
      <protection locked="0"/>
    </xf>
    <xf numFmtId="0" fontId="8" fillId="0" borderId="7" xfId="0" applyFont="1" applyBorder="1" applyAlignment="1" applyProtection="1">
      <alignment horizontal="center" vertical="center" wrapText="1"/>
      <protection locked="0"/>
    </xf>
    <xf numFmtId="0" fontId="8" fillId="0" borderId="13" xfId="0" applyFont="1" applyBorder="1" applyAlignment="1" applyProtection="1">
      <alignment horizontal="center" vertical="center" wrapText="1"/>
      <protection locked="0"/>
    </xf>
    <xf numFmtId="0" fontId="8" fillId="0" borderId="14" xfId="0" applyFont="1" applyBorder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horizontal="center" vertical="center" wrapText="1"/>
      <protection locked="0"/>
    </xf>
    <xf numFmtId="0" fontId="9" fillId="0" borderId="5" xfId="0" applyFont="1" applyBorder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vertical="center" wrapText="1"/>
      <protection locked="0"/>
    </xf>
    <xf numFmtId="0" fontId="0" fillId="0" borderId="0" xfId="0" applyAlignment="1" applyProtection="1">
      <alignment vertical="center" wrapText="1"/>
      <protection locked="0"/>
    </xf>
    <xf numFmtId="0" fontId="4" fillId="0" borderId="0" xfId="0" applyFont="1" applyAlignment="1" applyProtection="1">
      <alignment horizontal="left" vertical="center" wrapText="1"/>
      <protection locked="0"/>
    </xf>
    <xf numFmtId="0" fontId="8" fillId="0" borderId="5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right" vertical="center" wrapText="1"/>
      <protection locked="0"/>
    </xf>
    <xf numFmtId="0" fontId="10" fillId="0" borderId="13" xfId="0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 textRotation="90" wrapText="1"/>
      <protection locked="0"/>
    </xf>
    <xf numFmtId="0" fontId="0" fillId="5" borderId="6" xfId="0" applyFill="1" applyBorder="1" applyAlignment="1" applyProtection="1">
      <alignment horizontal="center" vertical="center" wrapText="1"/>
      <protection locked="0"/>
    </xf>
    <xf numFmtId="0" fontId="3" fillId="0" borderId="0" xfId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vertical="center" wrapText="1"/>
      <protection locked="0"/>
    </xf>
    <xf numFmtId="0" fontId="5" fillId="0" borderId="0" xfId="1" applyFont="1" applyAlignment="1" applyProtection="1">
      <alignment horizontal="center" vertical="center" wrapText="1"/>
      <protection locked="0"/>
    </xf>
    <xf numFmtId="0" fontId="11" fillId="0" borderId="1" xfId="1" applyFont="1" applyBorder="1" applyAlignment="1" applyProtection="1">
      <alignment vertical="center" wrapText="1"/>
      <protection locked="0"/>
    </xf>
    <xf numFmtId="0" fontId="11" fillId="0" borderId="0" xfId="1" applyFont="1" applyAlignment="1" applyProtection="1">
      <alignment vertical="center" wrapText="1"/>
      <protection locked="0"/>
    </xf>
    <xf numFmtId="0" fontId="7" fillId="6" borderId="5" xfId="1" applyFont="1" applyFill="1" applyBorder="1" applyAlignment="1" applyProtection="1">
      <alignment horizontal="center" vertical="center" wrapText="1"/>
      <protection locked="0"/>
    </xf>
    <xf numFmtId="0" fontId="3" fillId="7" borderId="5" xfId="1" applyFill="1" applyBorder="1" applyAlignment="1">
      <alignment horizontal="center" vertical="center" wrapText="1"/>
    </xf>
    <xf numFmtId="0" fontId="7" fillId="6" borderId="5" xfId="1" applyFont="1" applyFill="1" applyBorder="1" applyAlignment="1">
      <alignment horizontal="center" vertical="center" wrapText="1"/>
    </xf>
    <xf numFmtId="0" fontId="3" fillId="8" borderId="5" xfId="1" applyFill="1" applyBorder="1" applyAlignment="1">
      <alignment horizontal="center" vertical="center" wrapText="1"/>
    </xf>
    <xf numFmtId="0" fontId="3" fillId="9" borderId="5" xfId="1" applyFill="1" applyBorder="1" applyAlignment="1">
      <alignment horizontal="center" vertical="center" wrapText="1"/>
    </xf>
    <xf numFmtId="0" fontId="3" fillId="0" borderId="5" xfId="1" applyBorder="1" applyAlignment="1" applyProtection="1">
      <alignment horizontal="center" vertical="center" wrapText="1"/>
      <protection locked="0"/>
    </xf>
    <xf numFmtId="0" fontId="10" fillId="0" borderId="7" xfId="0" applyFont="1" applyBorder="1" applyAlignment="1" applyProtection="1">
      <alignment horizontal="center" vertical="center" wrapText="1"/>
      <protection locked="0"/>
    </xf>
    <xf numFmtId="2" fontId="3" fillId="0" borderId="0" xfId="1" applyNumberFormat="1" applyAlignment="1" applyProtection="1">
      <alignment horizontal="center" vertical="center" wrapText="1"/>
      <protection locked="0"/>
    </xf>
    <xf numFmtId="0" fontId="10" fillId="0" borderId="14" xfId="0" applyFont="1" applyBorder="1" applyAlignment="1" applyProtection="1">
      <alignment horizontal="center" vertical="center" wrapText="1"/>
      <protection locked="0"/>
    </xf>
    <xf numFmtId="0" fontId="9" fillId="0" borderId="5" xfId="1" applyFont="1" applyBorder="1" applyAlignment="1" applyProtection="1">
      <alignment horizontal="center" vertical="center" wrapText="1"/>
      <protection locked="0"/>
    </xf>
    <xf numFmtId="0" fontId="10" fillId="0" borderId="5" xfId="1" applyFont="1" applyBorder="1" applyAlignment="1" applyProtection="1">
      <alignment horizontal="center" vertical="center" wrapText="1"/>
      <protection locked="0"/>
    </xf>
    <xf numFmtId="0" fontId="3" fillId="0" borderId="0" xfId="1" applyAlignment="1" applyProtection="1">
      <alignment horizontal="center" vertical="center" textRotation="90" wrapText="1"/>
      <protection locked="0"/>
    </xf>
    <xf numFmtId="0" fontId="10" fillId="0" borderId="0" xfId="0" applyFont="1" applyAlignment="1" applyProtection="1">
      <alignment horizontal="center" vertical="center" wrapText="1"/>
      <protection locked="0"/>
    </xf>
    <xf numFmtId="0" fontId="8" fillId="0" borderId="10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vertical="center" wrapText="1"/>
      <protection locked="0"/>
    </xf>
    <xf numFmtId="0" fontId="3" fillId="0" borderId="5" xfId="0" applyFont="1" applyBorder="1" applyAlignment="1" applyProtection="1">
      <alignment horizontal="center" vertical="center" wrapText="1"/>
      <protection locked="0"/>
    </xf>
    <xf numFmtId="0" fontId="10" fillId="0" borderId="5" xfId="1" applyFont="1" applyBorder="1" applyAlignment="1" applyProtection="1">
      <alignment horizontal="left" vertical="center" wrapText="1"/>
      <protection locked="0"/>
    </xf>
    <xf numFmtId="0" fontId="3" fillId="0" borderId="5" xfId="1" applyBorder="1" applyAlignment="1" applyProtection="1">
      <alignment horizontal="left" vertical="center" wrapText="1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3" fillId="0" borderId="5" xfId="0" applyFont="1" applyBorder="1" applyAlignment="1" applyProtection="1">
      <alignment horizontal="left" vertical="center" wrapText="1"/>
      <protection locked="0"/>
    </xf>
    <xf numFmtId="0" fontId="3" fillId="0" borderId="13" xfId="0" applyFont="1" applyBorder="1" applyAlignment="1" applyProtection="1">
      <alignment horizontal="left" vertical="center" wrapText="1"/>
      <protection locked="0"/>
    </xf>
    <xf numFmtId="2" fontId="7" fillId="2" borderId="5" xfId="0" applyNumberFormat="1" applyFont="1" applyFill="1" applyBorder="1" applyAlignment="1">
      <alignment horizontal="center" vertical="center" wrapText="1"/>
    </xf>
    <xf numFmtId="0" fontId="9" fillId="0" borderId="5" xfId="0" applyFont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left" vertical="center" wrapText="1"/>
      <protection locked="0"/>
    </xf>
    <xf numFmtId="0" fontId="4" fillId="0" borderId="5" xfId="0" applyFont="1" applyBorder="1" applyAlignment="1" applyProtection="1">
      <alignment horizontal="left" vertical="center" wrapText="1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right" vertical="center" wrapText="1"/>
      <protection locked="0"/>
    </xf>
    <xf numFmtId="0" fontId="0" fillId="0" borderId="2" xfId="0" applyBorder="1" applyAlignment="1" applyProtection="1">
      <alignment horizontal="center" vertical="center" wrapText="1"/>
      <protection locked="0"/>
    </xf>
    <xf numFmtId="0" fontId="0" fillId="0" borderId="3" xfId="0" applyBorder="1" applyAlignment="1" applyProtection="1">
      <alignment horizontal="center" vertical="center" wrapText="1"/>
      <protection locked="0"/>
    </xf>
    <xf numFmtId="0" fontId="0" fillId="0" borderId="4" xfId="0" applyBorder="1" applyAlignment="1" applyProtection="1">
      <alignment horizontal="center" vertical="center" wrapText="1"/>
      <protection locked="0"/>
    </xf>
    <xf numFmtId="0" fontId="7" fillId="0" borderId="6" xfId="0" applyFont="1" applyBorder="1" applyAlignment="1" applyProtection="1">
      <alignment horizontal="center" vertical="center" textRotation="90" wrapText="1"/>
      <protection locked="0"/>
    </xf>
    <xf numFmtId="0" fontId="7" fillId="0" borderId="9" xfId="0" applyFont="1" applyBorder="1" applyAlignment="1" applyProtection="1">
      <alignment horizontal="center" vertical="center" textRotation="90" wrapText="1"/>
      <protection locked="0"/>
    </xf>
    <xf numFmtId="0" fontId="7" fillId="0" borderId="12" xfId="0" applyFont="1" applyBorder="1" applyAlignment="1" applyProtection="1">
      <alignment horizontal="center" vertical="center" textRotation="90" wrapText="1"/>
      <protection locked="0"/>
    </xf>
    <xf numFmtId="0" fontId="0" fillId="3" borderId="7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0" fillId="3" borderId="10" xfId="0" applyFill="1" applyBorder="1" applyAlignment="1">
      <alignment horizontal="center" vertical="center" wrapText="1"/>
    </xf>
    <xf numFmtId="0" fontId="0" fillId="3" borderId="11" xfId="0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 applyProtection="1">
      <alignment horizontal="center" vertical="center" wrapText="1"/>
      <protection locked="0"/>
    </xf>
    <xf numFmtId="0" fontId="0" fillId="4" borderId="7" xfId="0" applyFill="1" applyBorder="1" applyAlignment="1">
      <alignment horizontal="center" vertical="center" wrapText="1"/>
    </xf>
    <xf numFmtId="0" fontId="0" fillId="4" borderId="8" xfId="0" applyFill="1" applyBorder="1" applyAlignment="1">
      <alignment horizontal="center" vertical="center" wrapText="1"/>
    </xf>
    <xf numFmtId="0" fontId="0" fillId="4" borderId="10" xfId="0" applyFill="1" applyBorder="1" applyAlignment="1">
      <alignment horizontal="center" vertical="center" wrapText="1"/>
    </xf>
    <xf numFmtId="0" fontId="0" fillId="4" borderId="11" xfId="0" applyFill="1" applyBorder="1" applyAlignment="1">
      <alignment horizontal="center" vertical="center" wrapText="1"/>
    </xf>
    <xf numFmtId="0" fontId="0" fillId="5" borderId="7" xfId="0" applyFill="1" applyBorder="1" applyAlignment="1">
      <alignment horizontal="center" vertical="center" wrapText="1"/>
    </xf>
    <xf numFmtId="0" fontId="0" fillId="5" borderId="8" xfId="0" applyFill="1" applyBorder="1" applyAlignment="1">
      <alignment horizontal="center" vertical="center" wrapText="1"/>
    </xf>
    <xf numFmtId="0" fontId="0" fillId="5" borderId="10" xfId="0" applyFill="1" applyBorder="1" applyAlignment="1">
      <alignment horizontal="center" vertical="center" wrapText="1"/>
    </xf>
    <xf numFmtId="0" fontId="0" fillId="5" borderId="11" xfId="0" applyFill="1" applyBorder="1" applyAlignment="1">
      <alignment horizontal="center" vertical="center" wrapText="1"/>
    </xf>
    <xf numFmtId="0" fontId="0" fillId="0" borderId="6" xfId="0" applyBorder="1" applyAlignment="1" applyProtection="1">
      <alignment horizontal="center" vertical="center" textRotation="90" wrapText="1"/>
      <protection locked="0"/>
    </xf>
    <xf numFmtId="0" fontId="0" fillId="0" borderId="9" xfId="0" applyBorder="1" applyAlignment="1" applyProtection="1">
      <alignment horizontal="center" vertical="center" textRotation="90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9" fillId="0" borderId="5" xfId="1" applyFont="1" applyBorder="1" applyAlignment="1" applyProtection="1">
      <alignment horizontal="center" vertical="center" wrapText="1"/>
      <protection locked="0"/>
    </xf>
    <xf numFmtId="0" fontId="3" fillId="0" borderId="5" xfId="0" applyFont="1" applyBorder="1" applyAlignment="1" applyProtection="1">
      <alignment horizontal="center" vertical="center" wrapText="1"/>
      <protection locked="0"/>
    </xf>
    <xf numFmtId="0" fontId="0" fillId="0" borderId="5" xfId="0" applyBorder="1" applyAlignment="1" applyProtection="1">
      <alignment horizontal="center" vertical="center" wrapText="1"/>
      <protection locked="0"/>
    </xf>
    <xf numFmtId="0" fontId="10" fillId="0" borderId="5" xfId="1" applyFont="1" applyBorder="1" applyAlignment="1" applyProtection="1">
      <alignment horizontal="left" vertical="center" wrapText="1"/>
      <protection locked="0"/>
    </xf>
    <xf numFmtId="0" fontId="3" fillId="8" borderId="5" xfId="1" applyFill="1" applyBorder="1" applyAlignment="1">
      <alignment horizontal="center" vertical="center" wrapText="1"/>
    </xf>
    <xf numFmtId="0" fontId="3" fillId="9" borderId="5" xfId="1" applyFill="1" applyBorder="1" applyAlignment="1">
      <alignment horizontal="center" vertical="center" wrapText="1"/>
    </xf>
    <xf numFmtId="0" fontId="3" fillId="0" borderId="9" xfId="1" applyBorder="1" applyAlignment="1" applyProtection="1">
      <alignment horizontal="center" vertical="center" textRotation="90" wrapText="1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5" fillId="0" borderId="1" xfId="1" applyFont="1" applyBorder="1" applyAlignment="1" applyProtection="1">
      <alignment horizontal="right" vertical="center" wrapText="1"/>
      <protection locked="0"/>
    </xf>
    <xf numFmtId="0" fontId="3" fillId="0" borderId="5" xfId="1" applyBorder="1" applyAlignment="1" applyProtection="1">
      <alignment horizontal="center" vertical="center" wrapText="1"/>
      <protection locked="0"/>
    </xf>
    <xf numFmtId="0" fontId="7" fillId="0" borderId="5" xfId="1" applyFont="1" applyBorder="1" applyAlignment="1" applyProtection="1">
      <alignment horizontal="center" vertical="center" textRotation="90" wrapText="1"/>
      <protection locked="0"/>
    </xf>
    <xf numFmtId="0" fontId="3" fillId="7" borderId="5" xfId="1" applyFill="1" applyBorder="1" applyAlignment="1">
      <alignment horizontal="center" vertical="center" wrapText="1"/>
    </xf>
    <xf numFmtId="0" fontId="7" fillId="6" borderId="6" xfId="1" applyFont="1" applyFill="1" applyBorder="1" applyAlignment="1">
      <alignment horizontal="center" vertical="center" wrapText="1"/>
    </xf>
    <xf numFmtId="0" fontId="7" fillId="6" borderId="9" xfId="1" applyFont="1" applyFill="1" applyBorder="1" applyAlignment="1">
      <alignment horizontal="center" vertical="center" wrapText="1"/>
    </xf>
    <xf numFmtId="0" fontId="7" fillId="6" borderId="12" xfId="1" applyFont="1" applyFill="1" applyBorder="1" applyAlignment="1">
      <alignment horizontal="center" vertical="center" wrapText="1"/>
    </xf>
    <xf numFmtId="0" fontId="7" fillId="6" borderId="6" xfId="1" applyFont="1" applyFill="1" applyBorder="1" applyAlignment="1" applyProtection="1">
      <alignment horizontal="center" vertical="center" wrapText="1"/>
      <protection locked="0"/>
    </xf>
    <xf numFmtId="0" fontId="7" fillId="6" borderId="9" xfId="1" applyFont="1" applyFill="1" applyBorder="1" applyAlignment="1" applyProtection="1">
      <alignment horizontal="center" vertical="center" wrapText="1"/>
      <protection locked="0"/>
    </xf>
    <xf numFmtId="0" fontId="7" fillId="6" borderId="12" xfId="1" applyFont="1" applyFill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left" vertical="center" wrapText="1"/>
      <protection locked="0"/>
    </xf>
    <xf numFmtId="0" fontId="1" fillId="0" borderId="5" xfId="1" applyFont="1" applyBorder="1" applyAlignment="1" applyProtection="1">
      <alignment horizontal="left" vertical="center" wrapText="1"/>
      <protection locked="0"/>
    </xf>
    <xf numFmtId="0" fontId="3" fillId="0" borderId="0" xfId="1" applyBorder="1" applyAlignment="1" applyProtection="1">
      <alignment horizontal="center" vertical="center" wrapText="1"/>
      <protection locked="0"/>
    </xf>
    <xf numFmtId="0" fontId="3" fillId="0" borderId="0" xfId="1" applyBorder="1" applyAlignment="1" applyProtection="1">
      <alignment vertical="center" wrapText="1"/>
      <protection locked="0"/>
    </xf>
    <xf numFmtId="0" fontId="9" fillId="0" borderId="0" xfId="1" applyFont="1" applyBorder="1" applyAlignment="1" applyProtection="1">
      <alignment horizontal="center" vertical="center" wrapText="1"/>
      <protection locked="0"/>
    </xf>
    <xf numFmtId="0" fontId="3" fillId="0" borderId="0" xfId="1" applyBorder="1" applyAlignment="1" applyProtection="1">
      <alignment horizontal="left" vertical="center" wrapText="1"/>
      <protection locked="0"/>
    </xf>
    <xf numFmtId="0" fontId="1" fillId="0" borderId="0" xfId="1" applyFont="1" applyBorder="1" applyAlignment="1" applyProtection="1">
      <alignment horizontal="left" vertical="center" wrapText="1"/>
      <protection locked="0"/>
    </xf>
    <xf numFmtId="0" fontId="9" fillId="0" borderId="5" xfId="1" applyFont="1" applyBorder="1" applyAlignment="1" applyProtection="1">
      <alignment horizontal="left" vertical="center" wrapText="1"/>
      <protection locked="0"/>
    </xf>
    <xf numFmtId="0" fontId="7" fillId="0" borderId="9" xfId="1" applyFont="1" applyBorder="1" applyAlignment="1" applyProtection="1">
      <alignment horizontal="center" vertical="center" textRotation="90" wrapText="1"/>
      <protection locked="0"/>
    </xf>
    <xf numFmtId="0" fontId="3" fillId="10" borderId="5" xfId="1" applyFill="1" applyBorder="1" applyAlignment="1">
      <alignment horizontal="center" vertical="center" wrapText="1"/>
    </xf>
    <xf numFmtId="0" fontId="0" fillId="11" borderId="7" xfId="0" applyFill="1" applyBorder="1" applyAlignment="1" applyProtection="1">
      <alignment horizontal="center" vertical="center" wrapText="1"/>
      <protection locked="0"/>
    </xf>
    <xf numFmtId="0" fontId="0" fillId="11" borderId="13" xfId="0" applyFill="1" applyBorder="1" applyAlignment="1" applyProtection="1">
      <alignment horizontal="center" vertical="center" wrapText="1"/>
      <protection locked="0"/>
    </xf>
    <xf numFmtId="0" fontId="7" fillId="10" borderId="0" xfId="1" applyFont="1" applyFill="1" applyBorder="1" applyAlignment="1">
      <alignment horizontal="center" vertical="center" wrapText="1"/>
    </xf>
    <xf numFmtId="0" fontId="7" fillId="10" borderId="0" xfId="1" applyFont="1" applyFill="1" applyBorder="1" applyAlignment="1" applyProtection="1">
      <alignment horizontal="center" vertical="center" wrapText="1"/>
      <protection locked="0"/>
    </xf>
    <xf numFmtId="2" fontId="7" fillId="12" borderId="0" xfId="0" applyNumberFormat="1" applyFont="1" applyFill="1" applyBorder="1" applyAlignment="1">
      <alignment horizontal="center" vertical="center" wrapText="1"/>
    </xf>
    <xf numFmtId="0" fontId="10" fillId="0" borderId="5" xfId="0" applyFont="1" applyBorder="1" applyAlignment="1" applyProtection="1">
      <alignment horizontal="center" vertical="center" wrapText="1"/>
      <protection locked="0"/>
    </xf>
  </cellXfs>
  <cellStyles count="2">
    <cellStyle name="Обычный" xfId="0" builtinId="0"/>
    <cellStyle name="Обычный 2" xfId="1" xr:uid="{00000000-0005-0000-0000-000001000000}"/>
  </cellStyles>
  <dxfs count="27">
    <dxf>
      <fill>
        <patternFill patternType="solid">
          <fgColor theme="8" tint="0.79998168889431442"/>
          <bgColor theme="8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fgColor theme="8" tint="0.79998168889431442"/>
          <bgColor theme="8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fgColor theme="8" tint="0.79998168889431442"/>
          <bgColor theme="8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fgColor theme="8" tint="0.79998168889431442"/>
          <bgColor theme="8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fgColor theme="8" tint="0.79998168889431442"/>
          <bgColor theme="8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fgColor theme="8" tint="0.79998168889431442"/>
          <bgColor theme="8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fgColor theme="8" tint="0.79998168889431442"/>
          <bgColor theme="8" tint="0.79998168889431442"/>
        </patternFill>
      </fill>
    </dxf>
    <dxf>
      <fill>
        <patternFill patternType="solid">
          <fgColor theme="8" tint="0.79998168889431442"/>
          <bgColor theme="8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fgColor theme="8" tint="0.79998168889431442"/>
          <bgColor theme="8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fgColor theme="8" tint="0.79998168889431442"/>
          <bgColor theme="8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fgColor theme="8" tint="0.79998168889431442"/>
          <bgColor theme="8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fgColor theme="8" tint="0.79998168889431442"/>
          <bgColor theme="8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darkHorizontal">
          <fgColor rgb="FFE1F5FF"/>
          <bgColor rgb="FFE1F5FF"/>
        </patternFill>
      </fill>
    </dxf>
  </dxfs>
  <tableStyles count="1" defaultTableStyle="TableStyleMedium2" defaultPivotStyle="PivotStyleLight16">
    <tableStyle name="Стиль таблицы 1" pivot="0" count="1" xr9:uid="{00000000-0011-0000-FFFF-FFFF00000000}">
      <tableStyleElement type="wholeTable" dxfId="2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71718</xdr:colOff>
      <xdr:row>11</xdr:row>
      <xdr:rowOff>201706</xdr:rowOff>
    </xdr:from>
    <xdr:to>
      <xdr:col>12</xdr:col>
      <xdr:colOff>303321</xdr:colOff>
      <xdr:row>11</xdr:row>
      <xdr:rowOff>480055</xdr:rowOff>
    </xdr:to>
    <xdr:pic>
      <xdr:nvPicPr>
        <xdr:cNvPr id="109" name="Рисунок 108">
          <a:extLst>
            <a:ext uri="{FF2B5EF4-FFF2-40B4-BE49-F238E27FC236}">
              <a16:creationId xmlns:a16="http://schemas.microsoft.com/office/drawing/2014/main" id="{18798676-DB13-4BF8-A8AB-4088CAD516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duotone>
            <a:prstClr val="black"/>
            <a:srgbClr val="7030A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93806" y="4011706"/>
          <a:ext cx="231603" cy="278349"/>
        </a:xfrm>
        <a:prstGeom prst="rect">
          <a:avLst/>
        </a:prstGeom>
      </xdr:spPr>
    </xdr:pic>
    <xdr:clientData/>
  </xdr:twoCellAnchor>
  <xdr:twoCellAnchor>
    <xdr:from>
      <xdr:col>5</xdr:col>
      <xdr:colOff>100853</xdr:colOff>
      <xdr:row>10</xdr:row>
      <xdr:rowOff>739588</xdr:rowOff>
    </xdr:from>
    <xdr:to>
      <xdr:col>5</xdr:col>
      <xdr:colOff>694765</xdr:colOff>
      <xdr:row>11</xdr:row>
      <xdr:rowOff>829235</xdr:rowOff>
    </xdr:to>
    <xdr:cxnSp macro="">
      <xdr:nvCxnSpPr>
        <xdr:cNvPr id="110" name="Прямая со стрелкой 109">
          <a:extLst>
            <a:ext uri="{FF2B5EF4-FFF2-40B4-BE49-F238E27FC236}">
              <a16:creationId xmlns:a16="http://schemas.microsoft.com/office/drawing/2014/main" id="{33A5114C-680D-4343-AF37-3EDAE92B3739}"/>
            </a:ext>
          </a:extLst>
        </xdr:cNvPr>
        <xdr:cNvCxnSpPr/>
      </xdr:nvCxnSpPr>
      <xdr:spPr>
        <a:xfrm>
          <a:off x="4078941" y="3641912"/>
          <a:ext cx="593912" cy="997323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5</xdr:col>
      <xdr:colOff>262218</xdr:colOff>
      <xdr:row>10</xdr:row>
      <xdr:rowOff>662267</xdr:rowOff>
    </xdr:from>
    <xdr:to>
      <xdr:col>5</xdr:col>
      <xdr:colOff>558157</xdr:colOff>
      <xdr:row>11</xdr:row>
      <xdr:rowOff>110262</xdr:rowOff>
    </xdr:to>
    <xdr:pic>
      <xdr:nvPicPr>
        <xdr:cNvPr id="111" name="Рисунок 110">
          <a:extLst>
            <a:ext uri="{FF2B5EF4-FFF2-40B4-BE49-F238E27FC236}">
              <a16:creationId xmlns:a16="http://schemas.microsoft.com/office/drawing/2014/main" id="{D5F28BEA-5DCD-4952-B65F-42BC8F37D6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duotone>
            <a:prstClr val="black"/>
            <a:srgbClr val="7030A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40306" y="3564591"/>
          <a:ext cx="295939" cy="355671"/>
        </a:xfrm>
        <a:prstGeom prst="rect">
          <a:avLst/>
        </a:prstGeom>
      </xdr:spPr>
    </xdr:pic>
    <xdr:clientData/>
  </xdr:twoCellAnchor>
  <xdr:twoCellAnchor editAs="oneCell">
    <xdr:from>
      <xdr:col>7</xdr:col>
      <xdr:colOff>800101</xdr:colOff>
      <xdr:row>11</xdr:row>
      <xdr:rowOff>595035</xdr:rowOff>
    </xdr:from>
    <xdr:to>
      <xdr:col>7</xdr:col>
      <xdr:colOff>1096040</xdr:colOff>
      <xdr:row>11</xdr:row>
      <xdr:rowOff>950706</xdr:rowOff>
    </xdr:to>
    <xdr:pic>
      <xdr:nvPicPr>
        <xdr:cNvPr id="112" name="Рисунок 111">
          <a:extLst>
            <a:ext uri="{FF2B5EF4-FFF2-40B4-BE49-F238E27FC236}">
              <a16:creationId xmlns:a16="http://schemas.microsoft.com/office/drawing/2014/main" id="{452DB509-B4A8-4CCE-94A6-D3270144D4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duotone>
            <a:prstClr val="black"/>
            <a:srgbClr val="7030A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34101" y="4405035"/>
          <a:ext cx="295939" cy="355671"/>
        </a:xfrm>
        <a:prstGeom prst="rect">
          <a:avLst/>
        </a:prstGeom>
      </xdr:spPr>
    </xdr:pic>
    <xdr:clientData/>
  </xdr:twoCellAnchor>
  <xdr:twoCellAnchor>
    <xdr:from>
      <xdr:col>4</xdr:col>
      <xdr:colOff>1131794</xdr:colOff>
      <xdr:row>10</xdr:row>
      <xdr:rowOff>140634</xdr:rowOff>
    </xdr:from>
    <xdr:to>
      <xdr:col>5</xdr:col>
      <xdr:colOff>717177</xdr:colOff>
      <xdr:row>10</xdr:row>
      <xdr:rowOff>582705</xdr:rowOff>
    </xdr:to>
    <xdr:sp macro="" textlink="">
      <xdr:nvSpPr>
        <xdr:cNvPr id="127" name="16-конечная звезда 34">
          <a:extLst>
            <a:ext uri="{FF2B5EF4-FFF2-40B4-BE49-F238E27FC236}">
              <a16:creationId xmlns:a16="http://schemas.microsoft.com/office/drawing/2014/main" id="{3585D454-D4A4-4D27-AF21-49030C2E1FED}"/>
            </a:ext>
          </a:extLst>
        </xdr:cNvPr>
        <xdr:cNvSpPr/>
      </xdr:nvSpPr>
      <xdr:spPr>
        <a:xfrm>
          <a:off x="3933265" y="3042958"/>
          <a:ext cx="762000" cy="442071"/>
        </a:xfrm>
        <a:prstGeom prst="star16">
          <a:avLst>
            <a:gd name="adj" fmla="val 35861"/>
          </a:avLst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algn="l"/>
          <a:r>
            <a:rPr lang="ru-RU" sz="2000">
              <a:solidFill>
                <a:schemeClr val="bg1"/>
              </a:solidFill>
            </a:rPr>
            <a:t>1, 4</a:t>
          </a:r>
        </a:p>
      </xdr:txBody>
    </xdr:sp>
    <xdr:clientData/>
  </xdr:twoCellAnchor>
  <xdr:twoCellAnchor>
    <xdr:from>
      <xdr:col>5</xdr:col>
      <xdr:colOff>638735</xdr:colOff>
      <xdr:row>10</xdr:row>
      <xdr:rowOff>123264</xdr:rowOff>
    </xdr:from>
    <xdr:to>
      <xdr:col>7</xdr:col>
      <xdr:colOff>156882</xdr:colOff>
      <xdr:row>11</xdr:row>
      <xdr:rowOff>27103</xdr:rowOff>
    </xdr:to>
    <xdr:sp macro="" textlink="">
      <xdr:nvSpPr>
        <xdr:cNvPr id="180" name="16-конечная звезда 34">
          <a:extLst>
            <a:ext uri="{FF2B5EF4-FFF2-40B4-BE49-F238E27FC236}">
              <a16:creationId xmlns:a16="http://schemas.microsoft.com/office/drawing/2014/main" id="{48C1436E-AD9B-444F-9BA9-18E5D271ADB5}"/>
            </a:ext>
          </a:extLst>
        </xdr:cNvPr>
        <xdr:cNvSpPr/>
      </xdr:nvSpPr>
      <xdr:spPr>
        <a:xfrm>
          <a:off x="4616823" y="3025588"/>
          <a:ext cx="2095500" cy="811515"/>
        </a:xfrm>
        <a:prstGeom prst="star16">
          <a:avLst>
            <a:gd name="adj" fmla="val 35861"/>
          </a:avLst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algn="l"/>
          <a:r>
            <a:rPr lang="ru-RU" sz="2000">
              <a:solidFill>
                <a:schemeClr val="bg1"/>
              </a:solidFill>
            </a:rPr>
            <a:t>2,</a:t>
          </a:r>
          <a:r>
            <a:rPr lang="ru-RU" sz="2000" baseline="0">
              <a:solidFill>
                <a:schemeClr val="bg1"/>
              </a:solidFill>
            </a:rPr>
            <a:t> 3, 5</a:t>
          </a:r>
          <a:endParaRPr lang="ru-RU" sz="200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7</xdr:col>
      <xdr:colOff>1243855</xdr:colOff>
      <xdr:row>12</xdr:row>
      <xdr:rowOff>336174</xdr:rowOff>
    </xdr:from>
    <xdr:to>
      <xdr:col>7</xdr:col>
      <xdr:colOff>1539794</xdr:colOff>
      <xdr:row>12</xdr:row>
      <xdr:rowOff>691845</xdr:rowOff>
    </xdr:to>
    <xdr:pic>
      <xdr:nvPicPr>
        <xdr:cNvPr id="10" name="Рисунок 9">
          <a:extLst>
            <a:ext uri="{FF2B5EF4-FFF2-40B4-BE49-F238E27FC236}">
              <a16:creationId xmlns:a16="http://schemas.microsoft.com/office/drawing/2014/main" id="{1B23050B-2233-42E6-A7D8-6F0BC49D5F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duotone>
            <a:prstClr val="black"/>
            <a:srgbClr val="7030A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77855" y="5244350"/>
          <a:ext cx="295939" cy="355671"/>
        </a:xfrm>
        <a:prstGeom prst="rect">
          <a:avLst/>
        </a:prstGeom>
      </xdr:spPr>
    </xdr:pic>
    <xdr:clientData/>
  </xdr:twoCellAnchor>
  <xdr:twoCellAnchor editAs="oneCell">
    <xdr:from>
      <xdr:col>7</xdr:col>
      <xdr:colOff>1658471</xdr:colOff>
      <xdr:row>12</xdr:row>
      <xdr:rowOff>806824</xdr:rowOff>
    </xdr:from>
    <xdr:to>
      <xdr:col>8</xdr:col>
      <xdr:colOff>217498</xdr:colOff>
      <xdr:row>13</xdr:row>
      <xdr:rowOff>254818</xdr:rowOff>
    </xdr:to>
    <xdr:pic>
      <xdr:nvPicPr>
        <xdr:cNvPr id="11" name="Рисунок 10">
          <a:extLst>
            <a:ext uri="{FF2B5EF4-FFF2-40B4-BE49-F238E27FC236}">
              <a16:creationId xmlns:a16="http://schemas.microsoft.com/office/drawing/2014/main" id="{6C463294-CB77-4E6D-80C4-7FBB9280CA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duotone>
            <a:prstClr val="black"/>
            <a:srgbClr val="7030A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92471" y="5715000"/>
          <a:ext cx="295939" cy="355671"/>
        </a:xfrm>
        <a:prstGeom prst="rect">
          <a:avLst/>
        </a:prstGeom>
      </xdr:spPr>
    </xdr:pic>
    <xdr:clientData/>
  </xdr:twoCellAnchor>
  <xdr:twoCellAnchor editAs="oneCell">
    <xdr:from>
      <xdr:col>8</xdr:col>
      <xdr:colOff>616322</xdr:colOff>
      <xdr:row>14</xdr:row>
      <xdr:rowOff>11207</xdr:rowOff>
    </xdr:from>
    <xdr:to>
      <xdr:col>8</xdr:col>
      <xdr:colOff>912261</xdr:colOff>
      <xdr:row>14</xdr:row>
      <xdr:rowOff>366878</xdr:rowOff>
    </xdr:to>
    <xdr:pic>
      <xdr:nvPicPr>
        <xdr:cNvPr id="13" name="Рисунок 12">
          <a:extLst>
            <a:ext uri="{FF2B5EF4-FFF2-40B4-BE49-F238E27FC236}">
              <a16:creationId xmlns:a16="http://schemas.microsoft.com/office/drawing/2014/main" id="{7BFFEABA-F034-4A37-A8A6-E2F6628EEB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duotone>
            <a:prstClr val="black"/>
            <a:srgbClr val="7030A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87234" y="6734736"/>
          <a:ext cx="295939" cy="355671"/>
        </a:xfrm>
        <a:prstGeom prst="rect">
          <a:avLst/>
        </a:prstGeom>
      </xdr:spPr>
    </xdr:pic>
    <xdr:clientData/>
  </xdr:twoCellAnchor>
  <xdr:twoCellAnchor>
    <xdr:from>
      <xdr:col>9</xdr:col>
      <xdr:colOff>22412</xdr:colOff>
      <xdr:row>10</xdr:row>
      <xdr:rowOff>661148</xdr:rowOff>
    </xdr:from>
    <xdr:to>
      <xdr:col>10</xdr:col>
      <xdr:colOff>246529</xdr:colOff>
      <xdr:row>14</xdr:row>
      <xdr:rowOff>896471</xdr:rowOff>
    </xdr:to>
    <xdr:cxnSp macro="">
      <xdr:nvCxnSpPr>
        <xdr:cNvPr id="14" name="Прямая со стрелкой 13">
          <a:extLst>
            <a:ext uri="{FF2B5EF4-FFF2-40B4-BE49-F238E27FC236}">
              <a16:creationId xmlns:a16="http://schemas.microsoft.com/office/drawing/2014/main" id="{DCC9C264-956A-40AB-8F16-B3C4BD2DDF3A}"/>
            </a:ext>
          </a:extLst>
        </xdr:cNvPr>
        <xdr:cNvCxnSpPr/>
      </xdr:nvCxnSpPr>
      <xdr:spPr>
        <a:xfrm>
          <a:off x="8393206" y="3563472"/>
          <a:ext cx="1221441" cy="4056528"/>
        </a:xfrm>
        <a:prstGeom prst="straightConnector1">
          <a:avLst/>
        </a:prstGeom>
        <a:ln>
          <a:solidFill>
            <a:sysClr val="windowText" lastClr="000000"/>
          </a:solidFill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9</xdr:col>
      <xdr:colOff>437030</xdr:colOff>
      <xdr:row>11</xdr:row>
      <xdr:rowOff>459442</xdr:rowOff>
    </xdr:from>
    <xdr:to>
      <xdr:col>9</xdr:col>
      <xdr:colOff>732969</xdr:colOff>
      <xdr:row>11</xdr:row>
      <xdr:rowOff>829236</xdr:rowOff>
    </xdr:to>
    <xdr:pic>
      <xdr:nvPicPr>
        <xdr:cNvPr id="16" name="Рисунок 15">
          <a:extLst>
            <a:ext uri="{FF2B5EF4-FFF2-40B4-BE49-F238E27FC236}">
              <a16:creationId xmlns:a16="http://schemas.microsoft.com/office/drawing/2014/main" id="{A01B3953-2722-4F35-8261-0C7538472A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duotone>
            <a:prstClr val="black"/>
            <a:srgbClr val="7030A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07824" y="4269442"/>
          <a:ext cx="295939" cy="369794"/>
        </a:xfrm>
        <a:prstGeom prst="rect">
          <a:avLst/>
        </a:prstGeom>
      </xdr:spPr>
    </xdr:pic>
    <xdr:clientData/>
  </xdr:twoCellAnchor>
  <xdr:twoCellAnchor>
    <xdr:from>
      <xdr:col>13</xdr:col>
      <xdr:colOff>1008530</xdr:colOff>
      <xdr:row>11</xdr:row>
      <xdr:rowOff>56029</xdr:rowOff>
    </xdr:from>
    <xdr:to>
      <xdr:col>15</xdr:col>
      <xdr:colOff>493059</xdr:colOff>
      <xdr:row>14</xdr:row>
      <xdr:rowOff>862853</xdr:rowOff>
    </xdr:to>
    <xdr:cxnSp macro="">
      <xdr:nvCxnSpPr>
        <xdr:cNvPr id="23" name="Прямая со стрелкой 22">
          <a:extLst>
            <a:ext uri="{FF2B5EF4-FFF2-40B4-BE49-F238E27FC236}">
              <a16:creationId xmlns:a16="http://schemas.microsoft.com/office/drawing/2014/main" id="{15E12AE9-4ED1-42A5-8C26-26A768528484}"/>
            </a:ext>
          </a:extLst>
        </xdr:cNvPr>
        <xdr:cNvCxnSpPr/>
      </xdr:nvCxnSpPr>
      <xdr:spPr>
        <a:xfrm>
          <a:off x="15161559" y="3866029"/>
          <a:ext cx="1714500" cy="3720353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12</xdr:col>
      <xdr:colOff>257736</xdr:colOff>
      <xdr:row>11</xdr:row>
      <xdr:rowOff>885265</xdr:rowOff>
    </xdr:from>
    <xdr:to>
      <xdr:col>12</xdr:col>
      <xdr:colOff>479083</xdr:colOff>
      <xdr:row>12</xdr:row>
      <xdr:rowOff>53113</xdr:rowOff>
    </xdr:to>
    <xdr:pic>
      <xdr:nvPicPr>
        <xdr:cNvPr id="45" name="Рисунок 44">
          <a:extLst>
            <a:ext uri="{FF2B5EF4-FFF2-40B4-BE49-F238E27FC236}">
              <a16:creationId xmlns:a16="http://schemas.microsoft.com/office/drawing/2014/main" id="{613361FA-EF89-4EEB-825A-B1EAF3DC50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duotone>
            <a:prstClr val="black"/>
            <a:srgbClr val="7030A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79824" y="4695265"/>
          <a:ext cx="221347" cy="266024"/>
        </a:xfrm>
        <a:prstGeom prst="rect">
          <a:avLst/>
        </a:prstGeom>
      </xdr:spPr>
    </xdr:pic>
    <xdr:clientData/>
  </xdr:twoCellAnchor>
  <xdr:twoCellAnchor editAs="oneCell">
    <xdr:from>
      <xdr:col>12</xdr:col>
      <xdr:colOff>392206</xdr:colOff>
      <xdr:row>13</xdr:row>
      <xdr:rowOff>10034</xdr:rowOff>
    </xdr:from>
    <xdr:to>
      <xdr:col>12</xdr:col>
      <xdr:colOff>661147</xdr:colOff>
      <xdr:row>13</xdr:row>
      <xdr:rowOff>333258</xdr:rowOff>
    </xdr:to>
    <xdr:pic>
      <xdr:nvPicPr>
        <xdr:cNvPr id="46" name="Рисунок 45">
          <a:extLst>
            <a:ext uri="{FF2B5EF4-FFF2-40B4-BE49-F238E27FC236}">
              <a16:creationId xmlns:a16="http://schemas.microsoft.com/office/drawing/2014/main" id="{7A100E02-C2F8-454E-B333-6F060A3A86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duotone>
            <a:prstClr val="black"/>
            <a:srgbClr val="7030A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514294" y="5825887"/>
          <a:ext cx="268941" cy="323224"/>
        </a:xfrm>
        <a:prstGeom prst="rect">
          <a:avLst/>
        </a:prstGeom>
      </xdr:spPr>
    </xdr:pic>
    <xdr:clientData/>
  </xdr:twoCellAnchor>
  <xdr:twoCellAnchor editAs="oneCell">
    <xdr:from>
      <xdr:col>12</xdr:col>
      <xdr:colOff>627530</xdr:colOff>
      <xdr:row>13</xdr:row>
      <xdr:rowOff>885265</xdr:rowOff>
    </xdr:from>
    <xdr:to>
      <xdr:col>12</xdr:col>
      <xdr:colOff>904821</xdr:colOff>
      <xdr:row>14</xdr:row>
      <xdr:rowOff>310848</xdr:rowOff>
    </xdr:to>
    <xdr:pic>
      <xdr:nvPicPr>
        <xdr:cNvPr id="47" name="Рисунок 46">
          <a:extLst>
            <a:ext uri="{FF2B5EF4-FFF2-40B4-BE49-F238E27FC236}">
              <a16:creationId xmlns:a16="http://schemas.microsoft.com/office/drawing/2014/main" id="{5DD8DCFD-2D05-4B53-A417-A14ABCD077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duotone>
            <a:prstClr val="black"/>
            <a:srgbClr val="7030A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49618" y="6701118"/>
          <a:ext cx="277291" cy="333259"/>
        </a:xfrm>
        <a:prstGeom prst="rect">
          <a:avLst/>
        </a:prstGeom>
      </xdr:spPr>
    </xdr:pic>
    <xdr:clientData/>
  </xdr:twoCellAnchor>
  <xdr:twoCellAnchor>
    <xdr:from>
      <xdr:col>5</xdr:col>
      <xdr:colOff>661147</xdr:colOff>
      <xdr:row>11</xdr:row>
      <xdr:rowOff>974912</xdr:rowOff>
    </xdr:from>
    <xdr:to>
      <xdr:col>5</xdr:col>
      <xdr:colOff>672353</xdr:colOff>
      <xdr:row>12</xdr:row>
      <xdr:rowOff>705971</xdr:rowOff>
    </xdr:to>
    <xdr:cxnSp macro="">
      <xdr:nvCxnSpPr>
        <xdr:cNvPr id="4" name="Прямая со стрелкой 3">
          <a:extLst>
            <a:ext uri="{FF2B5EF4-FFF2-40B4-BE49-F238E27FC236}">
              <a16:creationId xmlns:a16="http://schemas.microsoft.com/office/drawing/2014/main" id="{EC120C8D-AF42-4B97-A83D-D9C66F4A2912}"/>
            </a:ext>
          </a:extLst>
        </xdr:cNvPr>
        <xdr:cNvCxnSpPr/>
      </xdr:nvCxnSpPr>
      <xdr:spPr>
        <a:xfrm flipH="1">
          <a:off x="4639235" y="4784912"/>
          <a:ext cx="11206" cy="829235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638736</xdr:colOff>
      <xdr:row>12</xdr:row>
      <xdr:rowOff>851648</xdr:rowOff>
    </xdr:from>
    <xdr:to>
      <xdr:col>5</xdr:col>
      <xdr:colOff>649942</xdr:colOff>
      <xdr:row>13</xdr:row>
      <xdr:rowOff>773206</xdr:rowOff>
    </xdr:to>
    <xdr:cxnSp macro="">
      <xdr:nvCxnSpPr>
        <xdr:cNvPr id="24" name="Прямая со стрелкой 23">
          <a:extLst>
            <a:ext uri="{FF2B5EF4-FFF2-40B4-BE49-F238E27FC236}">
              <a16:creationId xmlns:a16="http://schemas.microsoft.com/office/drawing/2014/main" id="{42D336DD-93DE-4ECC-A220-EBA6F15CCE14}"/>
            </a:ext>
          </a:extLst>
        </xdr:cNvPr>
        <xdr:cNvCxnSpPr/>
      </xdr:nvCxnSpPr>
      <xdr:spPr>
        <a:xfrm flipH="1">
          <a:off x="4616824" y="5759824"/>
          <a:ext cx="11206" cy="829235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12</xdr:row>
      <xdr:rowOff>0</xdr:rowOff>
    </xdr:from>
    <xdr:to>
      <xdr:col>4</xdr:col>
      <xdr:colOff>11206</xdr:colOff>
      <xdr:row>12</xdr:row>
      <xdr:rowOff>829235</xdr:rowOff>
    </xdr:to>
    <xdr:cxnSp macro="">
      <xdr:nvCxnSpPr>
        <xdr:cNvPr id="26" name="Прямая со стрелкой 25">
          <a:extLst>
            <a:ext uri="{FF2B5EF4-FFF2-40B4-BE49-F238E27FC236}">
              <a16:creationId xmlns:a16="http://schemas.microsoft.com/office/drawing/2014/main" id="{4E903FCA-0E2C-478A-B9F6-1700995AB6B2}"/>
            </a:ext>
          </a:extLst>
        </xdr:cNvPr>
        <xdr:cNvCxnSpPr/>
      </xdr:nvCxnSpPr>
      <xdr:spPr>
        <a:xfrm flipH="1">
          <a:off x="2801471" y="4908176"/>
          <a:ext cx="11206" cy="829235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638736</xdr:colOff>
      <xdr:row>13</xdr:row>
      <xdr:rowOff>885265</xdr:rowOff>
    </xdr:from>
    <xdr:to>
      <xdr:col>5</xdr:col>
      <xdr:colOff>649942</xdr:colOff>
      <xdr:row>14</xdr:row>
      <xdr:rowOff>806824</xdr:rowOff>
    </xdr:to>
    <xdr:cxnSp macro="">
      <xdr:nvCxnSpPr>
        <xdr:cNvPr id="28" name="Прямая со стрелкой 27">
          <a:extLst>
            <a:ext uri="{FF2B5EF4-FFF2-40B4-BE49-F238E27FC236}">
              <a16:creationId xmlns:a16="http://schemas.microsoft.com/office/drawing/2014/main" id="{B5FF82F0-8C6F-4204-8628-BB2C76904C10}"/>
            </a:ext>
          </a:extLst>
        </xdr:cNvPr>
        <xdr:cNvCxnSpPr/>
      </xdr:nvCxnSpPr>
      <xdr:spPr>
        <a:xfrm flipH="1">
          <a:off x="4616824" y="6701118"/>
          <a:ext cx="11206" cy="829235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268941</xdr:colOff>
      <xdr:row>14</xdr:row>
      <xdr:rowOff>593913</xdr:rowOff>
    </xdr:from>
    <xdr:to>
      <xdr:col>11</xdr:col>
      <xdr:colOff>100853</xdr:colOff>
      <xdr:row>15</xdr:row>
      <xdr:rowOff>358588</xdr:rowOff>
    </xdr:to>
    <xdr:sp macro="" textlink="">
      <xdr:nvSpPr>
        <xdr:cNvPr id="30" name="16-конечная звезда 34">
          <a:extLst>
            <a:ext uri="{FF2B5EF4-FFF2-40B4-BE49-F238E27FC236}">
              <a16:creationId xmlns:a16="http://schemas.microsoft.com/office/drawing/2014/main" id="{FEFE3085-F820-41B4-95B8-67B2E96401CF}"/>
            </a:ext>
          </a:extLst>
        </xdr:cNvPr>
        <xdr:cNvSpPr/>
      </xdr:nvSpPr>
      <xdr:spPr>
        <a:xfrm>
          <a:off x="10858500" y="7317442"/>
          <a:ext cx="1120588" cy="672352"/>
        </a:xfrm>
        <a:prstGeom prst="star16">
          <a:avLst>
            <a:gd name="adj" fmla="val 35861"/>
          </a:avLst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algn="l"/>
          <a:r>
            <a:rPr lang="ru-RU" sz="1600" baseline="0">
              <a:solidFill>
                <a:schemeClr val="bg1"/>
              </a:solidFill>
            </a:rPr>
            <a:t>4, 7, 9</a:t>
          </a:r>
          <a:endParaRPr lang="ru-RU" sz="1600">
            <a:solidFill>
              <a:schemeClr val="bg1"/>
            </a:solidFill>
          </a:endParaRPr>
        </a:p>
      </xdr:txBody>
    </xdr:sp>
    <xdr:clientData/>
  </xdr:twoCellAnchor>
  <xdr:twoCellAnchor>
    <xdr:from>
      <xdr:col>11</xdr:col>
      <xdr:colOff>347384</xdr:colOff>
      <xdr:row>9</xdr:row>
      <xdr:rowOff>493060</xdr:rowOff>
    </xdr:from>
    <xdr:to>
      <xdr:col>12</xdr:col>
      <xdr:colOff>806824</xdr:colOff>
      <xdr:row>10</xdr:row>
      <xdr:rowOff>301084</xdr:rowOff>
    </xdr:to>
    <xdr:sp macro="" textlink="">
      <xdr:nvSpPr>
        <xdr:cNvPr id="32" name="16-конечная звезда 34">
          <a:extLst>
            <a:ext uri="{FF2B5EF4-FFF2-40B4-BE49-F238E27FC236}">
              <a16:creationId xmlns:a16="http://schemas.microsoft.com/office/drawing/2014/main" id="{72E9BFEC-1C22-49F5-A926-8F79C58B9CD3}"/>
            </a:ext>
          </a:extLst>
        </xdr:cNvPr>
        <xdr:cNvSpPr/>
      </xdr:nvSpPr>
      <xdr:spPr>
        <a:xfrm>
          <a:off x="12225619" y="2487707"/>
          <a:ext cx="1703293" cy="715701"/>
        </a:xfrm>
        <a:prstGeom prst="star16">
          <a:avLst>
            <a:gd name="adj" fmla="val 35861"/>
          </a:avLst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algn="l"/>
          <a:r>
            <a:rPr lang="ru-RU" sz="1600">
              <a:solidFill>
                <a:schemeClr val="bg1"/>
              </a:solidFill>
            </a:rPr>
            <a:t>4, 8,</a:t>
          </a:r>
          <a:r>
            <a:rPr lang="ru-RU" sz="1600" baseline="0">
              <a:solidFill>
                <a:schemeClr val="bg1"/>
              </a:solidFill>
            </a:rPr>
            <a:t> 9, 10</a:t>
          </a:r>
          <a:endParaRPr lang="ru-RU" sz="1600">
            <a:solidFill>
              <a:schemeClr val="bg1"/>
            </a:solidFill>
          </a:endParaRPr>
        </a:p>
      </xdr:txBody>
    </xdr:sp>
    <xdr:clientData/>
  </xdr:twoCellAnchor>
  <xdr:twoCellAnchor>
    <xdr:from>
      <xdr:col>14</xdr:col>
      <xdr:colOff>44825</xdr:colOff>
      <xdr:row>10</xdr:row>
      <xdr:rowOff>56027</xdr:rowOff>
    </xdr:from>
    <xdr:to>
      <xdr:col>14</xdr:col>
      <xdr:colOff>997323</xdr:colOff>
      <xdr:row>10</xdr:row>
      <xdr:rowOff>818028</xdr:rowOff>
    </xdr:to>
    <xdr:sp macro="" textlink="">
      <xdr:nvSpPr>
        <xdr:cNvPr id="33" name="16-конечная звезда 34">
          <a:extLst>
            <a:ext uri="{FF2B5EF4-FFF2-40B4-BE49-F238E27FC236}">
              <a16:creationId xmlns:a16="http://schemas.microsoft.com/office/drawing/2014/main" id="{279819AD-08A8-4D45-AA5F-FC1A1C58E635}"/>
            </a:ext>
          </a:extLst>
        </xdr:cNvPr>
        <xdr:cNvSpPr/>
      </xdr:nvSpPr>
      <xdr:spPr>
        <a:xfrm>
          <a:off x="15296031" y="2958351"/>
          <a:ext cx="952498" cy="762001"/>
        </a:xfrm>
        <a:prstGeom prst="star16">
          <a:avLst>
            <a:gd name="adj" fmla="val 35861"/>
          </a:avLst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algn="l"/>
          <a:r>
            <a:rPr lang="ru-RU" sz="2000">
              <a:solidFill>
                <a:schemeClr val="bg1"/>
              </a:solidFill>
            </a:rPr>
            <a:t>10</a:t>
          </a:r>
        </a:p>
      </xdr:txBody>
    </xdr:sp>
    <xdr:clientData/>
  </xdr:twoCellAnchor>
  <xdr:twoCellAnchor>
    <xdr:from>
      <xdr:col>7</xdr:col>
      <xdr:colOff>100853</xdr:colOff>
      <xdr:row>11</xdr:row>
      <xdr:rowOff>44823</xdr:rowOff>
    </xdr:from>
    <xdr:to>
      <xdr:col>8</xdr:col>
      <xdr:colOff>818029</xdr:colOff>
      <xdr:row>13</xdr:row>
      <xdr:rowOff>302559</xdr:rowOff>
    </xdr:to>
    <xdr:cxnSp macro="">
      <xdr:nvCxnSpPr>
        <xdr:cNvPr id="59" name="Соединитель: уступ 58">
          <a:extLst>
            <a:ext uri="{FF2B5EF4-FFF2-40B4-BE49-F238E27FC236}">
              <a16:creationId xmlns:a16="http://schemas.microsoft.com/office/drawing/2014/main" id="{2F423428-23DC-0D3D-0CDA-EE997F661034}"/>
            </a:ext>
          </a:extLst>
        </xdr:cNvPr>
        <xdr:cNvCxnSpPr/>
      </xdr:nvCxnSpPr>
      <xdr:spPr>
        <a:xfrm flipV="1">
          <a:off x="5434853" y="3854823"/>
          <a:ext cx="2454088" cy="2263589"/>
        </a:xfrm>
        <a:prstGeom prst="bentConnector3">
          <a:avLst>
            <a:gd name="adj1" fmla="val 100228"/>
          </a:avLst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78442</xdr:colOff>
      <xdr:row>11</xdr:row>
      <xdr:rowOff>22413</xdr:rowOff>
    </xdr:from>
    <xdr:to>
      <xdr:col>8</xdr:col>
      <xdr:colOff>1109381</xdr:colOff>
      <xdr:row>14</xdr:row>
      <xdr:rowOff>459444</xdr:rowOff>
    </xdr:to>
    <xdr:cxnSp macro="">
      <xdr:nvCxnSpPr>
        <xdr:cNvPr id="68" name="Соединитель: уступ 67">
          <a:extLst>
            <a:ext uri="{FF2B5EF4-FFF2-40B4-BE49-F238E27FC236}">
              <a16:creationId xmlns:a16="http://schemas.microsoft.com/office/drawing/2014/main" id="{EE5DEA11-D9F9-4E50-983E-ED456CD6E3DD}"/>
            </a:ext>
          </a:extLst>
        </xdr:cNvPr>
        <xdr:cNvCxnSpPr/>
      </xdr:nvCxnSpPr>
      <xdr:spPr>
        <a:xfrm rot="5400000" flipH="1" flipV="1">
          <a:off x="5121088" y="4123767"/>
          <a:ext cx="3350560" cy="2767851"/>
        </a:xfrm>
        <a:prstGeom prst="bentConnector3">
          <a:avLst>
            <a:gd name="adj1" fmla="val -167"/>
          </a:avLst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44824</xdr:colOff>
      <xdr:row>11</xdr:row>
      <xdr:rowOff>22413</xdr:rowOff>
    </xdr:from>
    <xdr:to>
      <xdr:col>8</xdr:col>
      <xdr:colOff>437028</xdr:colOff>
      <xdr:row>12</xdr:row>
      <xdr:rowOff>750795</xdr:rowOff>
    </xdr:to>
    <xdr:cxnSp macro="">
      <xdr:nvCxnSpPr>
        <xdr:cNvPr id="73" name="Соединитель: уступ 72">
          <a:extLst>
            <a:ext uri="{FF2B5EF4-FFF2-40B4-BE49-F238E27FC236}">
              <a16:creationId xmlns:a16="http://schemas.microsoft.com/office/drawing/2014/main" id="{9904DD33-FEAE-4826-88D3-3EFA44038FC9}"/>
            </a:ext>
          </a:extLst>
        </xdr:cNvPr>
        <xdr:cNvCxnSpPr/>
      </xdr:nvCxnSpPr>
      <xdr:spPr>
        <a:xfrm flipV="1">
          <a:off x="5378824" y="3832413"/>
          <a:ext cx="2129116" cy="1826558"/>
        </a:xfrm>
        <a:prstGeom prst="bentConnector3">
          <a:avLst>
            <a:gd name="adj1" fmla="val 100000"/>
          </a:avLst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11206</xdr:colOff>
      <xdr:row>11</xdr:row>
      <xdr:rowOff>33618</xdr:rowOff>
    </xdr:from>
    <xdr:to>
      <xdr:col>8</xdr:col>
      <xdr:colOff>212912</xdr:colOff>
      <xdr:row>11</xdr:row>
      <xdr:rowOff>963706</xdr:rowOff>
    </xdr:to>
    <xdr:cxnSp macro="">
      <xdr:nvCxnSpPr>
        <xdr:cNvPr id="89" name="Соединитель: уступ 88">
          <a:extLst>
            <a:ext uri="{FF2B5EF4-FFF2-40B4-BE49-F238E27FC236}">
              <a16:creationId xmlns:a16="http://schemas.microsoft.com/office/drawing/2014/main" id="{86CDDE3F-EE85-45A6-BB86-CD5DE6F20F40}"/>
            </a:ext>
          </a:extLst>
        </xdr:cNvPr>
        <xdr:cNvCxnSpPr/>
      </xdr:nvCxnSpPr>
      <xdr:spPr>
        <a:xfrm flipV="1">
          <a:off x="5345206" y="3843618"/>
          <a:ext cx="1938618" cy="930088"/>
        </a:xfrm>
        <a:prstGeom prst="bentConnector3">
          <a:avLst>
            <a:gd name="adj1" fmla="val 100289"/>
          </a:avLst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9</xdr:col>
      <xdr:colOff>179295</xdr:colOff>
      <xdr:row>10</xdr:row>
      <xdr:rowOff>784411</xdr:rowOff>
    </xdr:from>
    <xdr:to>
      <xdr:col>9</xdr:col>
      <xdr:colOff>475234</xdr:colOff>
      <xdr:row>11</xdr:row>
      <xdr:rowOff>232406</xdr:rowOff>
    </xdr:to>
    <xdr:pic>
      <xdr:nvPicPr>
        <xdr:cNvPr id="102" name="Рисунок 101">
          <a:extLst>
            <a:ext uri="{FF2B5EF4-FFF2-40B4-BE49-F238E27FC236}">
              <a16:creationId xmlns:a16="http://schemas.microsoft.com/office/drawing/2014/main" id="{E6AAF7DA-297F-4B52-9128-41D3B56706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duotone>
            <a:prstClr val="black"/>
            <a:srgbClr val="7030A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50089" y="3686735"/>
          <a:ext cx="295939" cy="355671"/>
        </a:xfrm>
        <a:prstGeom prst="rect">
          <a:avLst/>
        </a:prstGeom>
      </xdr:spPr>
    </xdr:pic>
    <xdr:clientData/>
  </xdr:twoCellAnchor>
  <xdr:twoCellAnchor editAs="oneCell">
    <xdr:from>
      <xdr:col>9</xdr:col>
      <xdr:colOff>818030</xdr:colOff>
      <xdr:row>12</xdr:row>
      <xdr:rowOff>616325</xdr:rowOff>
    </xdr:from>
    <xdr:to>
      <xdr:col>10</xdr:col>
      <xdr:colOff>116645</xdr:colOff>
      <xdr:row>13</xdr:row>
      <xdr:rowOff>64319</xdr:rowOff>
    </xdr:to>
    <xdr:pic>
      <xdr:nvPicPr>
        <xdr:cNvPr id="104" name="Рисунок 103">
          <a:extLst>
            <a:ext uri="{FF2B5EF4-FFF2-40B4-BE49-F238E27FC236}">
              <a16:creationId xmlns:a16="http://schemas.microsoft.com/office/drawing/2014/main" id="{5DDA42DB-5696-414B-BBFA-421CF4A2B0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duotone>
            <a:prstClr val="black"/>
            <a:srgbClr val="7030A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88824" y="5524501"/>
          <a:ext cx="295939" cy="355671"/>
        </a:xfrm>
        <a:prstGeom prst="rect">
          <a:avLst/>
        </a:prstGeom>
      </xdr:spPr>
    </xdr:pic>
    <xdr:clientData/>
  </xdr:twoCellAnchor>
  <xdr:twoCellAnchor editAs="oneCell">
    <xdr:from>
      <xdr:col>9</xdr:col>
      <xdr:colOff>634253</xdr:colOff>
      <xdr:row>11</xdr:row>
      <xdr:rowOff>1093694</xdr:rowOff>
    </xdr:from>
    <xdr:to>
      <xdr:col>9</xdr:col>
      <xdr:colOff>930192</xdr:colOff>
      <xdr:row>12</xdr:row>
      <xdr:rowOff>351189</xdr:rowOff>
    </xdr:to>
    <xdr:pic>
      <xdr:nvPicPr>
        <xdr:cNvPr id="107" name="Рисунок 106">
          <a:extLst>
            <a:ext uri="{FF2B5EF4-FFF2-40B4-BE49-F238E27FC236}">
              <a16:creationId xmlns:a16="http://schemas.microsoft.com/office/drawing/2014/main" id="{1CF5C736-A9B9-45A6-9180-551C8B38E7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duotone>
            <a:prstClr val="black"/>
            <a:srgbClr val="7030A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05047" y="4903694"/>
          <a:ext cx="295939" cy="355671"/>
        </a:xfrm>
        <a:prstGeom prst="rect">
          <a:avLst/>
        </a:prstGeom>
      </xdr:spPr>
    </xdr:pic>
    <xdr:clientData/>
  </xdr:twoCellAnchor>
  <xdr:twoCellAnchor editAs="oneCell">
    <xdr:from>
      <xdr:col>10</xdr:col>
      <xdr:colOff>11205</xdr:colOff>
      <xdr:row>13</xdr:row>
      <xdr:rowOff>291354</xdr:rowOff>
    </xdr:from>
    <xdr:to>
      <xdr:col>10</xdr:col>
      <xdr:colOff>307144</xdr:colOff>
      <xdr:row>13</xdr:row>
      <xdr:rowOff>647025</xdr:rowOff>
    </xdr:to>
    <xdr:pic>
      <xdr:nvPicPr>
        <xdr:cNvPr id="113" name="Рисунок 112">
          <a:extLst>
            <a:ext uri="{FF2B5EF4-FFF2-40B4-BE49-F238E27FC236}">
              <a16:creationId xmlns:a16="http://schemas.microsoft.com/office/drawing/2014/main" id="{9BB78224-E87A-4A83-998A-DB7EC68029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duotone>
            <a:prstClr val="black"/>
            <a:srgbClr val="7030A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79323" y="6107207"/>
          <a:ext cx="295939" cy="355671"/>
        </a:xfrm>
        <a:prstGeom prst="rect">
          <a:avLst/>
        </a:prstGeom>
      </xdr:spPr>
    </xdr:pic>
    <xdr:clientData/>
  </xdr:twoCellAnchor>
  <xdr:twoCellAnchor>
    <xdr:from>
      <xdr:col>9</xdr:col>
      <xdr:colOff>168088</xdr:colOff>
      <xdr:row>9</xdr:row>
      <xdr:rowOff>885263</xdr:rowOff>
    </xdr:from>
    <xdr:to>
      <xdr:col>10</xdr:col>
      <xdr:colOff>1075765</xdr:colOff>
      <xdr:row>11</xdr:row>
      <xdr:rowOff>22411</xdr:rowOff>
    </xdr:to>
    <xdr:sp macro="" textlink="">
      <xdr:nvSpPr>
        <xdr:cNvPr id="115" name="16-конечная звезда 34">
          <a:extLst>
            <a:ext uri="{FF2B5EF4-FFF2-40B4-BE49-F238E27FC236}">
              <a16:creationId xmlns:a16="http://schemas.microsoft.com/office/drawing/2014/main" id="{24521490-3A66-4011-BB08-EA84598730B6}"/>
            </a:ext>
          </a:extLst>
        </xdr:cNvPr>
        <xdr:cNvSpPr/>
      </xdr:nvSpPr>
      <xdr:spPr>
        <a:xfrm>
          <a:off x="9760323" y="2879910"/>
          <a:ext cx="1905001" cy="952501"/>
        </a:xfrm>
        <a:prstGeom prst="star16">
          <a:avLst>
            <a:gd name="adj" fmla="val 35861"/>
          </a:avLst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algn="ctr"/>
          <a:r>
            <a:rPr lang="ru-RU" sz="1600">
              <a:solidFill>
                <a:schemeClr val="bg1"/>
              </a:solidFill>
            </a:rPr>
            <a:t>4, 6, 7, 8, 9</a:t>
          </a:r>
        </a:p>
      </xdr:txBody>
    </xdr:sp>
    <xdr:clientData/>
  </xdr:twoCellAnchor>
  <xdr:twoCellAnchor>
    <xdr:from>
      <xdr:col>12</xdr:col>
      <xdr:colOff>0</xdr:colOff>
      <xdr:row>11</xdr:row>
      <xdr:rowOff>11206</xdr:rowOff>
    </xdr:from>
    <xdr:to>
      <xdr:col>12</xdr:col>
      <xdr:colOff>358588</xdr:colOff>
      <xdr:row>11</xdr:row>
      <xdr:rowOff>930088</xdr:rowOff>
    </xdr:to>
    <xdr:cxnSp macro="">
      <xdr:nvCxnSpPr>
        <xdr:cNvPr id="123" name="Соединитель: уступ 122">
          <a:extLst>
            <a:ext uri="{FF2B5EF4-FFF2-40B4-BE49-F238E27FC236}">
              <a16:creationId xmlns:a16="http://schemas.microsoft.com/office/drawing/2014/main" id="{E45A2F58-9398-4BDB-9D34-DFE987DFDB57}"/>
            </a:ext>
          </a:extLst>
        </xdr:cNvPr>
        <xdr:cNvCxnSpPr/>
      </xdr:nvCxnSpPr>
      <xdr:spPr>
        <a:xfrm rot="5400000" flipH="1" flipV="1">
          <a:off x="12841941" y="4101353"/>
          <a:ext cx="918882" cy="358588"/>
        </a:xfrm>
        <a:prstGeom prst="bentConnector3">
          <a:avLst>
            <a:gd name="adj1" fmla="val 50000"/>
          </a:avLst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11</xdr:row>
      <xdr:rowOff>11206</xdr:rowOff>
    </xdr:from>
    <xdr:to>
      <xdr:col>12</xdr:col>
      <xdr:colOff>560294</xdr:colOff>
      <xdr:row>13</xdr:row>
      <xdr:rowOff>369793</xdr:rowOff>
    </xdr:to>
    <xdr:cxnSp macro="">
      <xdr:nvCxnSpPr>
        <xdr:cNvPr id="125" name="Соединитель: уступ 124">
          <a:extLst>
            <a:ext uri="{FF2B5EF4-FFF2-40B4-BE49-F238E27FC236}">
              <a16:creationId xmlns:a16="http://schemas.microsoft.com/office/drawing/2014/main" id="{402D8C23-ABA3-406D-95E6-AE3E9D126479}"/>
            </a:ext>
          </a:extLst>
        </xdr:cNvPr>
        <xdr:cNvCxnSpPr/>
      </xdr:nvCxnSpPr>
      <xdr:spPr>
        <a:xfrm rot="5400000" flipH="1" flipV="1">
          <a:off x="12220015" y="4723279"/>
          <a:ext cx="2364440" cy="560294"/>
        </a:xfrm>
        <a:prstGeom prst="bentConnector3">
          <a:avLst>
            <a:gd name="adj1" fmla="val 50000"/>
          </a:avLst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56033</xdr:colOff>
      <xdr:row>11</xdr:row>
      <xdr:rowOff>11206</xdr:rowOff>
    </xdr:from>
    <xdr:to>
      <xdr:col>12</xdr:col>
      <xdr:colOff>784415</xdr:colOff>
      <xdr:row>13</xdr:row>
      <xdr:rowOff>358589</xdr:rowOff>
    </xdr:to>
    <xdr:cxnSp macro="">
      <xdr:nvCxnSpPr>
        <xdr:cNvPr id="130" name="Соединитель: уступ 129">
          <a:extLst>
            <a:ext uri="{FF2B5EF4-FFF2-40B4-BE49-F238E27FC236}">
              <a16:creationId xmlns:a16="http://schemas.microsoft.com/office/drawing/2014/main" id="{D6FB8EBE-8DCA-4133-A956-5670DD42569A}"/>
            </a:ext>
          </a:extLst>
        </xdr:cNvPr>
        <xdr:cNvCxnSpPr/>
      </xdr:nvCxnSpPr>
      <xdr:spPr>
        <a:xfrm rot="5400000" flipH="1" flipV="1">
          <a:off x="12365694" y="4633633"/>
          <a:ext cx="2353236" cy="728382"/>
        </a:xfrm>
        <a:prstGeom prst="bentConnector3">
          <a:avLst>
            <a:gd name="adj1" fmla="val -476"/>
          </a:avLst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11206</xdr:colOff>
      <xdr:row>11</xdr:row>
      <xdr:rowOff>11206</xdr:rowOff>
    </xdr:from>
    <xdr:to>
      <xdr:col>12</xdr:col>
      <xdr:colOff>963706</xdr:colOff>
      <xdr:row>14</xdr:row>
      <xdr:rowOff>425825</xdr:rowOff>
    </xdr:to>
    <xdr:cxnSp macro="">
      <xdr:nvCxnSpPr>
        <xdr:cNvPr id="139" name="Соединитель: уступ 138">
          <a:extLst>
            <a:ext uri="{FF2B5EF4-FFF2-40B4-BE49-F238E27FC236}">
              <a16:creationId xmlns:a16="http://schemas.microsoft.com/office/drawing/2014/main" id="{8DB27990-55BD-4A48-90C3-9F99F1A73C3D}"/>
            </a:ext>
          </a:extLst>
        </xdr:cNvPr>
        <xdr:cNvCxnSpPr/>
      </xdr:nvCxnSpPr>
      <xdr:spPr>
        <a:xfrm rot="5400000" flipH="1" flipV="1">
          <a:off x="11945470" y="5009030"/>
          <a:ext cx="3328148" cy="952500"/>
        </a:xfrm>
        <a:prstGeom prst="bentConnector3">
          <a:avLst>
            <a:gd name="adj1" fmla="val 3199"/>
          </a:avLst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14</xdr:col>
      <xdr:colOff>638736</xdr:colOff>
      <xdr:row>12</xdr:row>
      <xdr:rowOff>246529</xdr:rowOff>
    </xdr:from>
    <xdr:to>
      <xdr:col>14</xdr:col>
      <xdr:colOff>907677</xdr:colOff>
      <xdr:row>12</xdr:row>
      <xdr:rowOff>602200</xdr:rowOff>
    </xdr:to>
    <xdr:pic>
      <xdr:nvPicPr>
        <xdr:cNvPr id="147" name="Рисунок 146">
          <a:extLst>
            <a:ext uri="{FF2B5EF4-FFF2-40B4-BE49-F238E27FC236}">
              <a16:creationId xmlns:a16="http://schemas.microsoft.com/office/drawing/2014/main" id="{8BE4DA53-4939-46E0-B389-1348FBC4CB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duotone>
            <a:prstClr val="black"/>
            <a:srgbClr val="7030A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889942" y="5154705"/>
          <a:ext cx="268941" cy="35567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22412</xdr:colOff>
      <xdr:row>11</xdr:row>
      <xdr:rowOff>67236</xdr:rowOff>
    </xdr:from>
    <xdr:to>
      <xdr:col>8</xdr:col>
      <xdr:colOff>1053353</xdr:colOff>
      <xdr:row>14</xdr:row>
      <xdr:rowOff>302559</xdr:rowOff>
    </xdr:to>
    <xdr:cxnSp macro="">
      <xdr:nvCxnSpPr>
        <xdr:cNvPr id="268" name="Прямая со стрелкой 267">
          <a:extLst>
            <a:ext uri="{FF2B5EF4-FFF2-40B4-BE49-F238E27FC236}">
              <a16:creationId xmlns:a16="http://schemas.microsoft.com/office/drawing/2014/main" id="{DD9887DE-EB03-4F75-A532-06BBF5130FD9}"/>
            </a:ext>
          </a:extLst>
        </xdr:cNvPr>
        <xdr:cNvCxnSpPr/>
      </xdr:nvCxnSpPr>
      <xdr:spPr>
        <a:xfrm flipV="1">
          <a:off x="4448736" y="2891118"/>
          <a:ext cx="5692588" cy="1098176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19050</xdr:colOff>
      <xdr:row>10</xdr:row>
      <xdr:rowOff>342900</xdr:rowOff>
    </xdr:from>
    <xdr:to>
      <xdr:col>8</xdr:col>
      <xdr:colOff>22411</xdr:colOff>
      <xdr:row>10</xdr:row>
      <xdr:rowOff>672353</xdr:rowOff>
    </xdr:to>
    <xdr:cxnSp macro="">
      <xdr:nvCxnSpPr>
        <xdr:cNvPr id="271" name="Прямая со стрелкой 270">
          <a:extLst>
            <a:ext uri="{FF2B5EF4-FFF2-40B4-BE49-F238E27FC236}">
              <a16:creationId xmlns:a16="http://schemas.microsoft.com/office/drawing/2014/main" id="{8DD2FB34-EAB2-4C01-8E8A-07D6089CC948}"/>
            </a:ext>
          </a:extLst>
        </xdr:cNvPr>
        <xdr:cNvCxnSpPr/>
      </xdr:nvCxnSpPr>
      <xdr:spPr>
        <a:xfrm>
          <a:off x="7964021" y="2371165"/>
          <a:ext cx="1146361" cy="329453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7</xdr:col>
      <xdr:colOff>232932</xdr:colOff>
      <xdr:row>10</xdr:row>
      <xdr:rowOff>589425</xdr:rowOff>
    </xdr:from>
    <xdr:to>
      <xdr:col>7</xdr:col>
      <xdr:colOff>735641</xdr:colOff>
      <xdr:row>11</xdr:row>
      <xdr:rowOff>134468</xdr:rowOff>
    </xdr:to>
    <xdr:pic>
      <xdr:nvPicPr>
        <xdr:cNvPr id="272" name="Рисунок 271">
          <a:extLst>
            <a:ext uri="{FF2B5EF4-FFF2-40B4-BE49-F238E27FC236}">
              <a16:creationId xmlns:a16="http://schemas.microsoft.com/office/drawing/2014/main" id="{88D1E3B5-E899-4C6B-AF98-250948640F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77903" y="2617690"/>
          <a:ext cx="502709" cy="340661"/>
        </a:xfrm>
        <a:prstGeom prst="rect">
          <a:avLst/>
        </a:prstGeom>
      </xdr:spPr>
    </xdr:pic>
    <xdr:clientData/>
  </xdr:twoCellAnchor>
  <xdr:oneCellAnchor>
    <xdr:from>
      <xdr:col>7</xdr:col>
      <xdr:colOff>143435</xdr:colOff>
      <xdr:row>10</xdr:row>
      <xdr:rowOff>93008</xdr:rowOff>
    </xdr:from>
    <xdr:ext cx="1021977" cy="314325"/>
    <xdr:sp macro="" textlink="">
      <xdr:nvSpPr>
        <xdr:cNvPr id="273" name="Облако 272">
          <a:extLst>
            <a:ext uri="{FF2B5EF4-FFF2-40B4-BE49-F238E27FC236}">
              <a16:creationId xmlns:a16="http://schemas.microsoft.com/office/drawing/2014/main" id="{4ABF7812-E692-4AF3-A6EC-21CD7F9A8CDD}"/>
            </a:ext>
          </a:extLst>
        </xdr:cNvPr>
        <xdr:cNvSpPr/>
      </xdr:nvSpPr>
      <xdr:spPr>
        <a:xfrm rot="859420">
          <a:off x="8088406" y="2121273"/>
          <a:ext cx="1021977" cy="314325"/>
        </a:xfrm>
        <a:prstGeom prst="cloud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>
          <a:noAutofit/>
        </a:bodyPr>
        <a:lstStyle/>
        <a:p>
          <a:pPr algn="l"/>
          <a:r>
            <a:rPr lang="ru-RU" sz="2000"/>
            <a:t>6, 7,</a:t>
          </a:r>
          <a:r>
            <a:rPr lang="ru-RU" sz="2000" baseline="0"/>
            <a:t> 8</a:t>
          </a:r>
          <a:endParaRPr lang="ru-RU" sz="2000"/>
        </a:p>
      </xdr:txBody>
    </xdr:sp>
    <xdr:clientData/>
  </xdr:oneCellAnchor>
  <xdr:twoCellAnchor editAs="oneCell">
    <xdr:from>
      <xdr:col>5</xdr:col>
      <xdr:colOff>1196638</xdr:colOff>
      <xdr:row>14</xdr:row>
      <xdr:rowOff>156882</xdr:rowOff>
    </xdr:from>
    <xdr:to>
      <xdr:col>5</xdr:col>
      <xdr:colOff>1699347</xdr:colOff>
      <xdr:row>14</xdr:row>
      <xdr:rowOff>497543</xdr:rowOff>
    </xdr:to>
    <xdr:pic>
      <xdr:nvPicPr>
        <xdr:cNvPr id="287" name="Рисунок 286">
          <a:extLst>
            <a:ext uri="{FF2B5EF4-FFF2-40B4-BE49-F238E27FC236}">
              <a16:creationId xmlns:a16="http://schemas.microsoft.com/office/drawing/2014/main" id="{203AA81B-2450-4794-8EC5-D167D16C50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22962" y="3843617"/>
          <a:ext cx="502709" cy="340661"/>
        </a:xfrm>
        <a:prstGeom prst="rect">
          <a:avLst/>
        </a:prstGeom>
      </xdr:spPr>
    </xdr:pic>
    <xdr:clientData/>
  </xdr:twoCellAnchor>
  <xdr:oneCellAnchor>
    <xdr:from>
      <xdr:col>6</xdr:col>
      <xdr:colOff>201706</xdr:colOff>
      <xdr:row>11</xdr:row>
      <xdr:rowOff>78440</xdr:rowOff>
    </xdr:from>
    <xdr:ext cx="997323" cy="780491"/>
    <xdr:sp macro="" textlink="">
      <xdr:nvSpPr>
        <xdr:cNvPr id="289" name="Облако 288">
          <a:extLst>
            <a:ext uri="{FF2B5EF4-FFF2-40B4-BE49-F238E27FC236}">
              <a16:creationId xmlns:a16="http://schemas.microsoft.com/office/drawing/2014/main" id="{A061BC40-B28E-447E-A75F-6C4461539693}"/>
            </a:ext>
          </a:extLst>
        </xdr:cNvPr>
        <xdr:cNvSpPr/>
      </xdr:nvSpPr>
      <xdr:spPr>
        <a:xfrm>
          <a:off x="6678706" y="2902322"/>
          <a:ext cx="997323" cy="780491"/>
        </a:xfrm>
        <a:prstGeom prst="cloud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>
          <a:noAutofit/>
        </a:bodyPr>
        <a:lstStyle/>
        <a:p>
          <a:pPr algn="l"/>
          <a:r>
            <a:rPr lang="ru-RU" sz="1800"/>
            <a:t>1,</a:t>
          </a:r>
          <a:r>
            <a:rPr lang="ru-RU" sz="1800" baseline="0"/>
            <a:t> 4, 9</a:t>
          </a:r>
          <a:endParaRPr lang="ru-RU" sz="1800"/>
        </a:p>
      </xdr:txBody>
    </xdr:sp>
    <xdr:clientData/>
  </xdr:oneCellAnchor>
  <xdr:oneCellAnchor>
    <xdr:from>
      <xdr:col>8</xdr:col>
      <xdr:colOff>1028700</xdr:colOff>
      <xdr:row>10</xdr:row>
      <xdr:rowOff>537883</xdr:rowOff>
    </xdr:from>
    <xdr:ext cx="573741" cy="548528"/>
    <xdr:sp macro="" textlink="">
      <xdr:nvSpPr>
        <xdr:cNvPr id="292" name="Облако 291">
          <a:extLst>
            <a:ext uri="{FF2B5EF4-FFF2-40B4-BE49-F238E27FC236}">
              <a16:creationId xmlns:a16="http://schemas.microsoft.com/office/drawing/2014/main" id="{D151A82C-5457-48AB-BC5B-EBA67A26B6F4}"/>
            </a:ext>
          </a:extLst>
        </xdr:cNvPr>
        <xdr:cNvSpPr/>
      </xdr:nvSpPr>
      <xdr:spPr>
        <a:xfrm>
          <a:off x="10116671" y="2566148"/>
          <a:ext cx="573741" cy="548528"/>
        </a:xfrm>
        <a:prstGeom prst="cloud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>
          <a:noAutofit/>
        </a:bodyPr>
        <a:lstStyle/>
        <a:p>
          <a:pPr algn="l"/>
          <a:r>
            <a:rPr lang="ru-RU" sz="2000"/>
            <a:t>9</a:t>
          </a:r>
        </a:p>
      </xdr:txBody>
    </xdr:sp>
    <xdr:clientData/>
  </xdr:oneCellAnchor>
  <xdr:oneCellAnchor>
    <xdr:from>
      <xdr:col>5</xdr:col>
      <xdr:colOff>638737</xdr:colOff>
      <xdr:row>10</xdr:row>
      <xdr:rowOff>571498</xdr:rowOff>
    </xdr:from>
    <xdr:ext cx="885264" cy="358589"/>
    <xdr:sp macro="" textlink="">
      <xdr:nvSpPr>
        <xdr:cNvPr id="4" name="Облако 3">
          <a:extLst>
            <a:ext uri="{FF2B5EF4-FFF2-40B4-BE49-F238E27FC236}">
              <a16:creationId xmlns:a16="http://schemas.microsoft.com/office/drawing/2014/main" id="{764AFE51-416A-464A-AB8F-1F9C34019442}"/>
            </a:ext>
          </a:extLst>
        </xdr:cNvPr>
        <xdr:cNvSpPr/>
      </xdr:nvSpPr>
      <xdr:spPr>
        <a:xfrm>
          <a:off x="5065061" y="2599763"/>
          <a:ext cx="885264" cy="358589"/>
        </a:xfrm>
        <a:prstGeom prst="cloud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>
          <a:noAutofit/>
        </a:bodyPr>
        <a:lstStyle/>
        <a:p>
          <a:pPr algn="l"/>
          <a:r>
            <a:rPr lang="ru-RU" sz="2000"/>
            <a:t>1, 2,3</a:t>
          </a:r>
        </a:p>
      </xdr:txBody>
    </xdr:sp>
    <xdr:clientData/>
  </xdr:oneCellAnchor>
  <xdr:oneCellAnchor>
    <xdr:from>
      <xdr:col>4</xdr:col>
      <xdr:colOff>425824</xdr:colOff>
      <xdr:row>10</xdr:row>
      <xdr:rowOff>493059</xdr:rowOff>
    </xdr:from>
    <xdr:ext cx="1042146" cy="414058"/>
    <xdr:sp macro="" textlink="">
      <xdr:nvSpPr>
        <xdr:cNvPr id="7" name="Облако 6">
          <a:extLst>
            <a:ext uri="{FF2B5EF4-FFF2-40B4-BE49-F238E27FC236}">
              <a16:creationId xmlns:a16="http://schemas.microsoft.com/office/drawing/2014/main" id="{7D92B314-2BE5-4D4C-BC24-9FB42F149AF1}"/>
            </a:ext>
          </a:extLst>
        </xdr:cNvPr>
        <xdr:cNvSpPr/>
      </xdr:nvSpPr>
      <xdr:spPr>
        <a:xfrm>
          <a:off x="3227295" y="2521324"/>
          <a:ext cx="1042146" cy="414058"/>
        </a:xfrm>
        <a:prstGeom prst="cloud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>
          <a:noAutofit/>
        </a:bodyPr>
        <a:lstStyle/>
        <a:p>
          <a:pPr algn="l"/>
          <a:r>
            <a:rPr lang="ru-RU" sz="1400"/>
            <a:t>6, 7, 8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2"/>
  </sheetPr>
  <dimension ref="A1:U32"/>
  <sheetViews>
    <sheetView tabSelected="1" zoomScale="85" zoomScaleNormal="85" workbookViewId="0">
      <pane xSplit="4" ySplit="9" topLeftCell="E13" activePane="bottomRight" state="frozen"/>
      <selection activeCell="H13" sqref="H13"/>
      <selection pane="topRight"/>
      <selection pane="bottomLeft"/>
      <selection pane="bottomRight" activeCell="G45" sqref="G45"/>
    </sheetView>
  </sheetViews>
  <sheetFormatPr defaultColWidth="9.140625" defaultRowHeight="15" x14ac:dyDescent="0.25"/>
  <cols>
    <col min="1" max="1" width="3.7109375" style="1" customWidth="1"/>
    <col min="2" max="2" width="3.42578125" style="1" bestFit="1" customWidth="1"/>
    <col min="3" max="3" width="30.140625" style="1" customWidth="1"/>
    <col min="4" max="4" width="4.85546875" style="1" bestFit="1" customWidth="1"/>
    <col min="5" max="5" width="17.7109375" style="1" customWidth="1"/>
    <col min="6" max="6" width="11.28515625" style="1" bestFit="1" customWidth="1"/>
    <col min="7" max="7" width="27.42578125" style="1" customWidth="1"/>
    <col min="8" max="8" width="26" style="1" customWidth="1"/>
    <col min="9" max="9" width="19.42578125" style="1" customWidth="1"/>
    <col min="10" max="10" width="15" style="1" customWidth="1"/>
    <col min="11" max="11" width="19.28515625" style="1" customWidth="1"/>
    <col min="12" max="12" width="18.5703125" style="1" customWidth="1"/>
    <col min="13" max="13" width="15.42578125" style="1" customWidth="1"/>
    <col min="14" max="14" width="16.42578125" style="1" bestFit="1" customWidth="1"/>
    <col min="15" max="15" width="17" style="1" customWidth="1"/>
    <col min="16" max="16" width="15.7109375" style="1" customWidth="1"/>
    <col min="17" max="17" width="10.85546875" style="1" bestFit="1" customWidth="1"/>
    <col min="18" max="18" width="12.85546875" style="1" bestFit="1" customWidth="1"/>
    <col min="19" max="19" width="12.7109375" style="1" bestFit="1" customWidth="1"/>
    <col min="20" max="20" width="22.85546875" style="1" bestFit="1" customWidth="1"/>
    <col min="21" max="21" width="22.5703125" style="1" bestFit="1" customWidth="1"/>
    <col min="22" max="16384" width="9.140625" style="1"/>
  </cols>
  <sheetData>
    <row r="1" spans="1:21" ht="30.75" customHeight="1" x14ac:dyDescent="0.25">
      <c r="B1" s="58" t="s">
        <v>37</v>
      </c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</row>
    <row r="2" spans="1:21" ht="21" customHeight="1" x14ac:dyDescent="0.25">
      <c r="B2" s="2"/>
      <c r="C2" s="59" t="s">
        <v>0</v>
      </c>
      <c r="D2" s="59"/>
      <c r="E2" s="59"/>
      <c r="F2" s="3" t="s">
        <v>1</v>
      </c>
      <c r="G2" s="23"/>
      <c r="H2" s="23"/>
      <c r="I2" s="23"/>
      <c r="J2" s="23"/>
      <c r="K2" s="23"/>
      <c r="L2" s="23"/>
      <c r="M2" s="23"/>
      <c r="N2" s="23"/>
      <c r="O2" s="23"/>
      <c r="P2" s="23"/>
    </row>
    <row r="3" spans="1:21" ht="15" customHeight="1" x14ac:dyDescent="0.25">
      <c r="A3" s="60"/>
      <c r="B3" s="61"/>
      <c r="C3" s="61"/>
      <c r="D3" s="62"/>
      <c r="E3" s="4">
        <v>1</v>
      </c>
      <c r="F3" s="4">
        <v>2</v>
      </c>
      <c r="G3" s="4">
        <v>3</v>
      </c>
      <c r="H3" s="4">
        <v>4</v>
      </c>
      <c r="I3" s="4">
        <v>5</v>
      </c>
      <c r="J3" s="4">
        <v>6</v>
      </c>
      <c r="K3" s="4">
        <v>7</v>
      </c>
      <c r="L3" s="4">
        <v>8</v>
      </c>
      <c r="M3" s="4">
        <v>9</v>
      </c>
      <c r="N3" s="4">
        <v>10</v>
      </c>
      <c r="O3" s="4">
        <v>11</v>
      </c>
      <c r="P3" s="4">
        <v>12</v>
      </c>
      <c r="Q3" s="5" t="str">
        <f>"Сумма, " &amp;F2</f>
        <v>Сумма, час</v>
      </c>
      <c r="R3" s="5" t="str">
        <f>"ВПП max, " &amp;F2</f>
        <v>ВПП max, час</v>
      </c>
      <c r="S3" s="5" t="str">
        <f>"ВПП min, " &amp;F2</f>
        <v>ВПП min, час</v>
      </c>
      <c r="T3" s="5" t="s">
        <v>17</v>
      </c>
      <c r="U3" s="5" t="s">
        <v>18</v>
      </c>
    </row>
    <row r="4" spans="1:21" x14ac:dyDescent="0.25">
      <c r="A4" s="63" t="str">
        <f>"Время, " &amp;F2</f>
        <v>Время, час</v>
      </c>
      <c r="B4" s="66" t="str">
        <f>"Операции, " &amp;F2</f>
        <v>Операции, час</v>
      </c>
      <c r="C4" s="67"/>
      <c r="D4" s="6" t="s">
        <v>2</v>
      </c>
      <c r="E4" s="7">
        <v>0.2</v>
      </c>
      <c r="F4" s="7"/>
      <c r="G4" s="7"/>
      <c r="H4" s="7"/>
      <c r="I4" s="7">
        <v>8</v>
      </c>
      <c r="J4" s="7">
        <v>8</v>
      </c>
      <c r="K4" s="7">
        <v>8</v>
      </c>
      <c r="L4" s="7">
        <v>8</v>
      </c>
      <c r="M4" s="7">
        <v>0.4</v>
      </c>
      <c r="N4" s="7">
        <v>8</v>
      </c>
      <c r="O4" s="7"/>
      <c r="P4" s="7">
        <v>4</v>
      </c>
      <c r="Q4" s="8">
        <f t="shared" ref="Q4:Q9" si="0">SUM(E4:P4)</f>
        <v>44.6</v>
      </c>
      <c r="R4" s="70">
        <f>Q4+Q6+Q8</f>
        <v>109.8</v>
      </c>
      <c r="S4" s="71">
        <f>Q5+Q7+Q9</f>
        <v>54.9</v>
      </c>
      <c r="T4" s="54">
        <f>R4/8</f>
        <v>13.725</v>
      </c>
      <c r="U4" s="54">
        <f>S4/8</f>
        <v>6.8624999999999998</v>
      </c>
    </row>
    <row r="5" spans="1:21" x14ac:dyDescent="0.25">
      <c r="A5" s="64"/>
      <c r="B5" s="68"/>
      <c r="C5" s="69"/>
      <c r="D5" s="6" t="s">
        <v>3</v>
      </c>
      <c r="E5" s="7">
        <v>0.1</v>
      </c>
      <c r="F5" s="7"/>
      <c r="G5" s="7"/>
      <c r="H5" s="7"/>
      <c r="I5" s="7">
        <v>4</v>
      </c>
      <c r="J5" s="7">
        <v>4</v>
      </c>
      <c r="K5" s="7">
        <v>4</v>
      </c>
      <c r="L5" s="7">
        <v>4</v>
      </c>
      <c r="M5" s="7">
        <v>0.2</v>
      </c>
      <c r="N5" s="7">
        <v>4</v>
      </c>
      <c r="O5" s="7"/>
      <c r="P5" s="7">
        <v>2</v>
      </c>
      <c r="Q5" s="8">
        <f t="shared" si="0"/>
        <v>22.3</v>
      </c>
      <c r="R5" s="70"/>
      <c r="S5" s="71"/>
      <c r="T5" s="54"/>
      <c r="U5" s="54"/>
    </row>
    <row r="6" spans="1:21" x14ac:dyDescent="0.25">
      <c r="A6" s="64"/>
      <c r="B6" s="72" t="str">
        <f>"Ожидания, " &amp;F2</f>
        <v>Ожидания, час</v>
      </c>
      <c r="C6" s="73"/>
      <c r="D6" s="9" t="s">
        <v>2</v>
      </c>
      <c r="E6" s="10"/>
      <c r="F6" s="10"/>
      <c r="G6" s="10">
        <v>8</v>
      </c>
      <c r="H6" s="10">
        <v>8</v>
      </c>
      <c r="I6" s="10"/>
      <c r="J6" s="10">
        <v>8</v>
      </c>
      <c r="K6" s="10"/>
      <c r="L6" s="10">
        <v>8</v>
      </c>
      <c r="M6" s="10">
        <v>0.4</v>
      </c>
      <c r="N6" s="10">
        <v>8</v>
      </c>
      <c r="O6" s="10"/>
      <c r="P6" s="10">
        <v>8</v>
      </c>
      <c r="Q6" s="8">
        <f t="shared" si="0"/>
        <v>48.4</v>
      </c>
      <c r="R6" s="70"/>
      <c r="S6" s="71"/>
      <c r="T6" s="54"/>
      <c r="U6" s="54"/>
    </row>
    <row r="7" spans="1:21" x14ac:dyDescent="0.25">
      <c r="A7" s="64"/>
      <c r="B7" s="74"/>
      <c r="C7" s="75"/>
      <c r="D7" s="9" t="s">
        <v>3</v>
      </c>
      <c r="E7" s="10"/>
      <c r="F7" s="10"/>
      <c r="G7" s="10">
        <v>4</v>
      </c>
      <c r="H7" s="10">
        <v>4</v>
      </c>
      <c r="I7" s="10"/>
      <c r="J7" s="10">
        <v>4</v>
      </c>
      <c r="K7" s="10"/>
      <c r="L7" s="10">
        <v>4</v>
      </c>
      <c r="M7" s="10">
        <v>0.2</v>
      </c>
      <c r="N7" s="10">
        <v>4</v>
      </c>
      <c r="O7" s="10"/>
      <c r="P7" s="10">
        <v>4</v>
      </c>
      <c r="Q7" s="8">
        <f t="shared" si="0"/>
        <v>24.2</v>
      </c>
      <c r="R7" s="70"/>
      <c r="S7" s="71"/>
      <c r="T7" s="54"/>
      <c r="U7" s="54"/>
    </row>
    <row r="8" spans="1:21" x14ac:dyDescent="0.25">
      <c r="A8" s="64"/>
      <c r="B8" s="76" t="str">
        <f>"Перемещения, " &amp;F2</f>
        <v>Перемещения, час</v>
      </c>
      <c r="C8" s="77"/>
      <c r="D8" s="11" t="s">
        <v>2</v>
      </c>
      <c r="E8" s="12"/>
      <c r="F8" s="12">
        <v>0.4</v>
      </c>
      <c r="G8" s="12"/>
      <c r="H8" s="12">
        <v>8</v>
      </c>
      <c r="I8" s="12"/>
      <c r="J8" s="12">
        <v>8</v>
      </c>
      <c r="K8" s="12"/>
      <c r="L8" s="12"/>
      <c r="M8" s="12"/>
      <c r="N8" s="12"/>
      <c r="O8" s="12">
        <v>0.4</v>
      </c>
      <c r="P8" s="12"/>
      <c r="Q8" s="8">
        <f t="shared" si="0"/>
        <v>16.799999999999997</v>
      </c>
      <c r="R8" s="70"/>
      <c r="S8" s="71"/>
      <c r="T8" s="54"/>
      <c r="U8" s="54"/>
    </row>
    <row r="9" spans="1:21" x14ac:dyDescent="0.25">
      <c r="A9" s="65"/>
      <c r="B9" s="78"/>
      <c r="C9" s="79"/>
      <c r="D9" s="11" t="s">
        <v>3</v>
      </c>
      <c r="E9" s="26"/>
      <c r="F9" s="12">
        <v>0.2</v>
      </c>
      <c r="G9" s="26"/>
      <c r="H9" s="26">
        <v>4</v>
      </c>
      <c r="I9" s="26"/>
      <c r="J9" s="26">
        <v>4</v>
      </c>
      <c r="K9" s="26"/>
      <c r="L9" s="26"/>
      <c r="M9" s="26"/>
      <c r="N9" s="26"/>
      <c r="O9" s="26">
        <v>0.2</v>
      </c>
      <c r="P9" s="26"/>
      <c r="Q9" s="8">
        <f t="shared" si="0"/>
        <v>8.3999999999999986</v>
      </c>
      <c r="R9" s="70"/>
      <c r="S9" s="71"/>
      <c r="T9" s="54"/>
      <c r="U9" s="54"/>
    </row>
    <row r="10" spans="1:21" ht="71.25" customHeight="1" x14ac:dyDescent="0.25">
      <c r="A10" s="80" t="s">
        <v>4</v>
      </c>
      <c r="B10" s="13">
        <v>1</v>
      </c>
      <c r="C10" s="82" t="s">
        <v>10</v>
      </c>
      <c r="D10" s="61"/>
      <c r="E10" s="14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 t="s">
        <v>50</v>
      </c>
    </row>
    <row r="11" spans="1:21" ht="71.25" customHeight="1" x14ac:dyDescent="0.25">
      <c r="A11" s="81"/>
      <c r="B11" s="13">
        <v>2</v>
      </c>
      <c r="C11" s="83" t="s">
        <v>27</v>
      </c>
      <c r="D11" s="61"/>
      <c r="E11" s="16" t="s">
        <v>32</v>
      </c>
      <c r="F11" s="15"/>
      <c r="G11" s="15"/>
      <c r="H11" s="17"/>
      <c r="I11" s="17" t="s">
        <v>33</v>
      </c>
      <c r="J11" s="17"/>
      <c r="K11" s="17"/>
      <c r="L11" s="17" t="s">
        <v>14</v>
      </c>
      <c r="M11" s="17" t="s">
        <v>35</v>
      </c>
      <c r="N11" s="17" t="s">
        <v>13</v>
      </c>
      <c r="O11" s="17"/>
      <c r="P11" s="17"/>
    </row>
    <row r="12" spans="1:21" ht="86.25" customHeight="1" x14ac:dyDescent="0.25">
      <c r="A12" s="81"/>
      <c r="B12" s="13">
        <v>3</v>
      </c>
      <c r="C12" s="83" t="s">
        <v>28</v>
      </c>
      <c r="D12" s="61"/>
      <c r="E12" s="16"/>
      <c r="F12" s="17"/>
      <c r="G12" s="17" t="s">
        <v>45</v>
      </c>
      <c r="H12" s="17"/>
      <c r="I12" s="17"/>
      <c r="J12" s="17"/>
      <c r="K12" s="17"/>
      <c r="L12" s="17" t="s">
        <v>14</v>
      </c>
      <c r="M12" s="17"/>
      <c r="N12" s="17"/>
      <c r="O12" s="17"/>
      <c r="P12" s="22"/>
    </row>
    <row r="13" spans="1:21" ht="71.25" customHeight="1" x14ac:dyDescent="0.25">
      <c r="A13" s="81"/>
      <c r="B13" s="13">
        <v>4</v>
      </c>
      <c r="C13" s="83" t="s">
        <v>29</v>
      </c>
      <c r="D13" s="61"/>
      <c r="E13" s="16"/>
      <c r="F13" s="17"/>
      <c r="G13" s="17" t="s">
        <v>45</v>
      </c>
      <c r="H13" s="17"/>
      <c r="I13" s="17"/>
      <c r="J13" s="17"/>
      <c r="K13" s="17"/>
      <c r="L13" s="17" t="s">
        <v>14</v>
      </c>
      <c r="M13" s="17"/>
      <c r="N13" s="22"/>
      <c r="O13" s="17"/>
      <c r="P13" s="17"/>
    </row>
    <row r="14" spans="1:21" ht="71.25" customHeight="1" x14ac:dyDescent="0.25">
      <c r="A14" s="81"/>
      <c r="B14" s="13">
        <v>5</v>
      </c>
      <c r="C14" s="83" t="s">
        <v>30</v>
      </c>
      <c r="D14" s="61"/>
      <c r="E14" s="16"/>
      <c r="F14" s="17"/>
      <c r="G14" s="17" t="s">
        <v>45</v>
      </c>
      <c r="H14" s="17"/>
      <c r="I14" s="17"/>
      <c r="J14" s="17"/>
      <c r="K14" s="17"/>
      <c r="L14" s="17" t="s">
        <v>14</v>
      </c>
      <c r="M14" s="17"/>
      <c r="N14" s="17"/>
      <c r="O14" s="17"/>
      <c r="P14" s="17"/>
    </row>
    <row r="15" spans="1:21" ht="71.25" customHeight="1" x14ac:dyDescent="0.25">
      <c r="A15" s="81"/>
      <c r="B15" s="13">
        <v>6</v>
      </c>
      <c r="C15" s="83" t="s">
        <v>31</v>
      </c>
      <c r="D15" s="61"/>
      <c r="E15" s="16"/>
      <c r="F15" s="17"/>
      <c r="G15" s="17" t="s">
        <v>45</v>
      </c>
      <c r="H15" s="17"/>
      <c r="I15" s="17"/>
      <c r="J15" s="17"/>
      <c r="K15" s="17"/>
      <c r="L15" s="17" t="s">
        <v>14</v>
      </c>
      <c r="M15" s="17"/>
      <c r="N15" s="17"/>
      <c r="O15" s="17"/>
      <c r="P15" s="17"/>
    </row>
    <row r="16" spans="1:21" ht="84.75" customHeight="1" x14ac:dyDescent="0.25">
      <c r="A16" s="81"/>
      <c r="B16" s="13">
        <v>7</v>
      </c>
      <c r="C16" s="82" t="s">
        <v>7</v>
      </c>
      <c r="D16" s="61"/>
      <c r="E16" s="45"/>
      <c r="F16" s="46"/>
      <c r="G16" s="46"/>
      <c r="H16" s="46"/>
      <c r="I16" s="46"/>
      <c r="J16" s="46"/>
      <c r="K16" s="46" t="s">
        <v>12</v>
      </c>
      <c r="L16" s="46"/>
      <c r="M16" s="46"/>
      <c r="N16" s="46"/>
      <c r="O16" s="46"/>
      <c r="P16" s="46" t="s">
        <v>13</v>
      </c>
    </row>
    <row r="17" spans="1:16" ht="15" customHeight="1" x14ac:dyDescent="0.25">
      <c r="A17" s="25"/>
      <c r="C17" s="53" t="s">
        <v>11</v>
      </c>
      <c r="D17" s="53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</row>
    <row r="19" spans="1:16" ht="15" customHeight="1" x14ac:dyDescent="0.25">
      <c r="B19" s="18" t="s">
        <v>5</v>
      </c>
      <c r="C19" s="55" t="s">
        <v>6</v>
      </c>
      <c r="D19" s="55"/>
      <c r="E19" s="55"/>
      <c r="F19" s="55"/>
      <c r="G19" s="55"/>
      <c r="H19" s="55"/>
      <c r="I19" s="55"/>
      <c r="J19" s="55"/>
      <c r="K19" s="55"/>
      <c r="L19" s="55"/>
      <c r="M19" s="19"/>
      <c r="N19" s="19"/>
      <c r="O19" s="19"/>
      <c r="P19" s="19"/>
    </row>
    <row r="20" spans="1:16" ht="15" customHeight="1" x14ac:dyDescent="0.25">
      <c r="B20" s="13">
        <v>1</v>
      </c>
      <c r="C20" s="102" t="s">
        <v>48</v>
      </c>
      <c r="D20" s="57"/>
      <c r="E20" s="57"/>
      <c r="F20" s="57"/>
      <c r="G20" s="57"/>
      <c r="H20" s="57"/>
      <c r="I20" s="57"/>
      <c r="J20" s="57"/>
      <c r="K20" s="57"/>
      <c r="L20" s="57"/>
      <c r="M20" s="47"/>
      <c r="N20" s="47"/>
      <c r="O20" s="47"/>
      <c r="P20" s="47"/>
    </row>
    <row r="21" spans="1:16" ht="15" customHeight="1" x14ac:dyDescent="0.25">
      <c r="B21" s="13">
        <v>2</v>
      </c>
      <c r="C21" s="102" t="s">
        <v>9</v>
      </c>
      <c r="D21" s="52"/>
      <c r="E21" s="52"/>
      <c r="F21" s="52"/>
      <c r="G21" s="52"/>
      <c r="H21" s="52"/>
      <c r="I21" s="52"/>
      <c r="J21" s="52"/>
      <c r="K21" s="52"/>
      <c r="L21" s="52"/>
      <c r="M21" s="20"/>
      <c r="N21" s="20"/>
      <c r="O21" s="20"/>
      <c r="P21" s="20"/>
    </row>
    <row r="22" spans="1:16" ht="15" customHeight="1" x14ac:dyDescent="0.25">
      <c r="B22" s="13">
        <v>3</v>
      </c>
      <c r="C22" s="56" t="s">
        <v>26</v>
      </c>
      <c r="D22" s="52"/>
      <c r="E22" s="52"/>
      <c r="F22" s="52"/>
      <c r="G22" s="52"/>
      <c r="H22" s="52"/>
      <c r="I22" s="52"/>
      <c r="J22" s="52"/>
      <c r="K22" s="52"/>
      <c r="L22" s="52"/>
      <c r="M22" s="20"/>
      <c r="N22" s="20"/>
      <c r="O22" s="20"/>
      <c r="P22" s="20"/>
    </row>
    <row r="23" spans="1:16" ht="15" customHeight="1" x14ac:dyDescent="0.25">
      <c r="B23" s="13">
        <v>4</v>
      </c>
      <c r="C23" s="102" t="s">
        <v>43</v>
      </c>
      <c r="D23" s="52"/>
      <c r="E23" s="52"/>
      <c r="F23" s="52"/>
      <c r="G23" s="52"/>
      <c r="H23" s="52"/>
      <c r="I23" s="52"/>
      <c r="J23" s="52"/>
      <c r="K23" s="52"/>
      <c r="L23" s="52"/>
      <c r="M23" s="20"/>
      <c r="N23" s="20"/>
      <c r="O23" s="20"/>
      <c r="P23" s="20"/>
    </row>
    <row r="24" spans="1:16" ht="15" customHeight="1" x14ac:dyDescent="0.25">
      <c r="B24" s="13">
        <v>5</v>
      </c>
      <c r="C24" s="102" t="s">
        <v>45</v>
      </c>
      <c r="D24" s="52"/>
      <c r="E24" s="52"/>
      <c r="F24" s="52"/>
      <c r="G24" s="52"/>
      <c r="H24" s="52"/>
      <c r="I24" s="52"/>
      <c r="J24" s="52"/>
      <c r="K24" s="52"/>
      <c r="L24" s="52"/>
      <c r="M24" s="20"/>
      <c r="N24" s="20"/>
      <c r="O24" s="20"/>
      <c r="P24" s="20"/>
    </row>
    <row r="25" spans="1:16" ht="15" customHeight="1" x14ac:dyDescent="0.25">
      <c r="B25" s="13">
        <v>6</v>
      </c>
      <c r="C25" s="102" t="s">
        <v>44</v>
      </c>
      <c r="D25" s="57"/>
      <c r="E25" s="57"/>
      <c r="F25" s="57"/>
      <c r="G25" s="57"/>
      <c r="H25" s="57"/>
      <c r="I25" s="57"/>
      <c r="J25" s="57"/>
      <c r="K25" s="57"/>
      <c r="L25" s="57"/>
      <c r="M25" s="20"/>
      <c r="N25" s="20"/>
      <c r="O25" s="20"/>
      <c r="P25" s="20"/>
    </row>
    <row r="26" spans="1:16" ht="15" customHeight="1" x14ac:dyDescent="0.25">
      <c r="B26" s="13">
        <v>7</v>
      </c>
      <c r="C26" s="102" t="s">
        <v>12</v>
      </c>
      <c r="D26" s="57"/>
      <c r="E26" s="57"/>
      <c r="F26" s="57"/>
      <c r="G26" s="57"/>
      <c r="H26" s="57"/>
      <c r="I26" s="57"/>
      <c r="J26" s="57"/>
      <c r="K26" s="57"/>
      <c r="L26" s="57"/>
      <c r="M26" s="20"/>
      <c r="N26" s="20"/>
      <c r="O26" s="20"/>
      <c r="P26" s="20"/>
    </row>
    <row r="27" spans="1:16" ht="15" customHeight="1" x14ac:dyDescent="0.25">
      <c r="B27" s="13">
        <v>8</v>
      </c>
      <c r="C27" s="102" t="s">
        <v>14</v>
      </c>
      <c r="D27" s="57"/>
      <c r="E27" s="57"/>
      <c r="F27" s="57"/>
      <c r="G27" s="57"/>
      <c r="H27" s="57"/>
      <c r="I27" s="57"/>
      <c r="J27" s="57"/>
      <c r="K27" s="57"/>
      <c r="L27" s="57"/>
      <c r="M27" s="20"/>
      <c r="N27" s="20"/>
      <c r="O27" s="20"/>
      <c r="P27" s="20"/>
    </row>
    <row r="28" spans="1:16" ht="15" customHeight="1" x14ac:dyDescent="0.25">
      <c r="B28" s="13">
        <v>9</v>
      </c>
      <c r="C28" s="102" t="s">
        <v>46</v>
      </c>
      <c r="D28" s="57"/>
      <c r="E28" s="57"/>
      <c r="F28" s="57"/>
      <c r="G28" s="57"/>
      <c r="H28" s="57"/>
      <c r="I28" s="57"/>
      <c r="J28" s="57"/>
      <c r="K28" s="57"/>
      <c r="L28" s="57"/>
      <c r="M28" s="20"/>
      <c r="N28" s="20"/>
      <c r="O28" s="20"/>
      <c r="P28" s="20"/>
    </row>
    <row r="29" spans="1:16" ht="15" customHeight="1" x14ac:dyDescent="0.25">
      <c r="B29" s="13">
        <v>10</v>
      </c>
      <c r="C29" s="102" t="s">
        <v>47</v>
      </c>
      <c r="D29" s="57"/>
      <c r="E29" s="57"/>
      <c r="F29" s="57"/>
      <c r="G29" s="57"/>
      <c r="H29" s="57"/>
      <c r="I29" s="57"/>
      <c r="J29" s="57"/>
      <c r="K29" s="57"/>
      <c r="L29" s="57"/>
      <c r="M29" s="20"/>
      <c r="N29" s="20"/>
      <c r="O29" s="20"/>
      <c r="P29" s="20"/>
    </row>
    <row r="30" spans="1:16" ht="16.5" customHeight="1" x14ac:dyDescent="0.25">
      <c r="B30" s="13">
        <v>11</v>
      </c>
      <c r="C30" s="102" t="s">
        <v>13</v>
      </c>
      <c r="D30" s="57"/>
      <c r="E30" s="57"/>
      <c r="F30" s="57"/>
      <c r="G30" s="57"/>
      <c r="H30" s="57"/>
      <c r="I30" s="57"/>
      <c r="J30" s="57"/>
      <c r="K30" s="57"/>
      <c r="L30" s="57"/>
      <c r="M30" s="20"/>
      <c r="N30" s="20"/>
      <c r="O30" s="20"/>
      <c r="P30" s="20"/>
    </row>
    <row r="31" spans="1:16" x14ac:dyDescent="0.25">
      <c r="C31" s="21"/>
    </row>
    <row r="32" spans="1:16" x14ac:dyDescent="0.25">
      <c r="C32" s="21"/>
    </row>
  </sheetData>
  <sheetProtection formatCells="0" formatColumns="0" formatRows="0"/>
  <mergeCells count="32">
    <mergeCell ref="C30:L30"/>
    <mergeCell ref="R4:R9"/>
    <mergeCell ref="S4:S9"/>
    <mergeCell ref="B6:C7"/>
    <mergeCell ref="B8:C9"/>
    <mergeCell ref="A10:A16"/>
    <mergeCell ref="C10:D10"/>
    <mergeCell ref="C11:D11"/>
    <mergeCell ref="C12:D12"/>
    <mergeCell ref="C13:D13"/>
    <mergeCell ref="C14:D14"/>
    <mergeCell ref="C15:D15"/>
    <mergeCell ref="C16:D16"/>
    <mergeCell ref="B1:P1"/>
    <mergeCell ref="C2:E2"/>
    <mergeCell ref="A3:D3"/>
    <mergeCell ref="A4:A9"/>
    <mergeCell ref="B4:C5"/>
    <mergeCell ref="C17:D17"/>
    <mergeCell ref="T4:T9"/>
    <mergeCell ref="U4:U9"/>
    <mergeCell ref="C19:L19"/>
    <mergeCell ref="C20:L20"/>
    <mergeCell ref="C21:L21"/>
    <mergeCell ref="C22:L22"/>
    <mergeCell ref="C23:L23"/>
    <mergeCell ref="C24:L24"/>
    <mergeCell ref="C25:L25"/>
    <mergeCell ref="C26:L26"/>
    <mergeCell ref="C27:L27"/>
    <mergeCell ref="C28:L28"/>
    <mergeCell ref="C29:L29"/>
  </mergeCells>
  <conditionalFormatting sqref="E11 E10:H10 E16:P17 H11:P11 K10:P10 E12:J12 P12 N13:P13 E13:K15 M14:P15 L12:L15">
    <cfRule type="notContainsBlanks" dxfId="25" priority="59">
      <formula>LEN(TRIM(E10))&gt;0</formula>
    </cfRule>
  </conditionalFormatting>
  <conditionalFormatting sqref="B11:E11 B10:H10 B16:P16 H11:P11 K10:P10 B12:J12 P12 N13:P13 B17:C17 E17:P17 B13:K15 M14:P15 L12:L15">
    <cfRule type="expression" dxfId="24" priority="58">
      <formula>MOD(ROW($B10),2)=0</formula>
    </cfRule>
  </conditionalFormatting>
  <conditionalFormatting sqref="F11:G11">
    <cfRule type="notContainsBlanks" dxfId="23" priority="13">
      <formula>LEN(TRIM(F11))&gt;0</formula>
    </cfRule>
  </conditionalFormatting>
  <conditionalFormatting sqref="F11:G11">
    <cfRule type="expression" dxfId="22" priority="12">
      <formula>MOD(ROW($B11),2)=0</formula>
    </cfRule>
  </conditionalFormatting>
  <conditionalFormatting sqref="F11:G11">
    <cfRule type="notContainsBlanks" dxfId="21" priority="11">
      <formula>LEN(TRIM(F11))&gt;0</formula>
    </cfRule>
  </conditionalFormatting>
  <conditionalFormatting sqref="I10:J10">
    <cfRule type="notContainsBlanks" dxfId="20" priority="10">
      <formula>LEN(TRIM(I10))&gt;0</formula>
    </cfRule>
  </conditionalFormatting>
  <conditionalFormatting sqref="I10:J10">
    <cfRule type="expression" dxfId="19" priority="9">
      <formula>MOD(ROW($B10),2)=0</formula>
    </cfRule>
  </conditionalFormatting>
  <conditionalFormatting sqref="K12 M12:O12">
    <cfRule type="notContainsBlanks" dxfId="18" priority="8">
      <formula>LEN(TRIM(K12))&gt;0</formula>
    </cfRule>
  </conditionalFormatting>
  <conditionalFormatting sqref="K12 M12:O12">
    <cfRule type="expression" dxfId="17" priority="7">
      <formula>MOD(ROW($B12),2)=0</formula>
    </cfRule>
  </conditionalFormatting>
  <conditionalFormatting sqref="M13">
    <cfRule type="notContainsBlanks" dxfId="16" priority="6">
      <formula>LEN(TRIM(M13))&gt;0</formula>
    </cfRule>
  </conditionalFormatting>
  <conditionalFormatting sqref="M13">
    <cfRule type="expression" dxfId="15" priority="5">
      <formula>MOD(ROW($B13),2)=0</formula>
    </cfRule>
  </conditionalFormatting>
  <pageMargins left="0.7" right="0.7" top="0.75" bottom="0.75" header="0.3" footer="0.3"/>
  <pageSetup paperSize="9" firstPageNumber="429496729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29"/>
  <sheetViews>
    <sheetView zoomScale="85" zoomScaleNormal="85" workbookViewId="0">
      <selection activeCell="F30" sqref="F30"/>
    </sheetView>
  </sheetViews>
  <sheetFormatPr defaultColWidth="9.140625" defaultRowHeight="15" x14ac:dyDescent="0.25"/>
  <cols>
    <col min="1" max="1" width="3.7109375" style="27" customWidth="1"/>
    <col min="2" max="2" width="3.42578125" style="27" bestFit="1" customWidth="1"/>
    <col min="3" max="3" width="30.140625" style="27" customWidth="1"/>
    <col min="4" max="4" width="4.85546875" style="27" bestFit="1" customWidth="1"/>
    <col min="5" max="5" width="24.42578125" style="27" customWidth="1"/>
    <col min="6" max="6" width="30.7109375" style="27" customWidth="1"/>
    <col min="7" max="7" width="22" style="27" customWidth="1"/>
    <col min="8" max="8" width="17.140625" style="27" customWidth="1"/>
    <col min="9" max="9" width="24.42578125" style="27" customWidth="1"/>
    <col min="10" max="10" width="10.85546875" style="27" bestFit="1" customWidth="1"/>
    <col min="11" max="11" width="9.7109375" style="27" customWidth="1"/>
    <col min="12" max="12" width="52.7109375" style="27" customWidth="1"/>
    <col min="13" max="13" width="14.5703125" style="27" bestFit="1" customWidth="1"/>
    <col min="14" max="14" width="14.28515625" style="27" bestFit="1" customWidth="1"/>
    <col min="15" max="16384" width="9.140625" style="27"/>
  </cols>
  <sheetData>
    <row r="1" spans="1:21" ht="31.5" x14ac:dyDescent="0.25">
      <c r="B1" s="58" t="str">
        <f>"Карта целевого состояния "&amp;RIGHT('Текущее состояние'!B1:P1,LEN('Текущее состояние'!B1:P1)-SEARCH("""",'Текущее состояние'!B1:P1,1)+1)</f>
        <v>Карта целевого состояния "Процесса разработки индивидуального коррекционного маршрута обучающихся с особенностями здоровья в МБОУ "С(К)ОШ №119 г. Челябинска"</v>
      </c>
      <c r="C1" s="58"/>
      <c r="D1" s="58"/>
      <c r="E1" s="58"/>
      <c r="F1" s="58"/>
      <c r="G1" s="58"/>
      <c r="H1" s="58"/>
      <c r="I1" s="58"/>
      <c r="J1" s="58"/>
      <c r="K1" s="58"/>
      <c r="L1" s="58"/>
      <c r="M1" s="28"/>
      <c r="N1" s="28"/>
      <c r="O1" s="28"/>
    </row>
    <row r="2" spans="1:21" ht="23.25" customHeight="1" x14ac:dyDescent="0.25">
      <c r="B2" s="29"/>
      <c r="C2" s="92" t="s">
        <v>0</v>
      </c>
      <c r="D2" s="92"/>
      <c r="E2" s="92"/>
      <c r="F2" s="30" t="str">
        <f>'Текущее состояние'!F2</f>
        <v>час</v>
      </c>
      <c r="G2" s="31"/>
      <c r="H2" s="29"/>
      <c r="I2" s="29"/>
    </row>
    <row r="3" spans="1:21" x14ac:dyDescent="0.25">
      <c r="A3" s="93"/>
      <c r="B3" s="93"/>
      <c r="C3" s="93"/>
      <c r="D3" s="93"/>
      <c r="E3" s="4">
        <v>1</v>
      </c>
      <c r="F3" s="4">
        <v>2</v>
      </c>
      <c r="G3" s="4">
        <v>3</v>
      </c>
      <c r="H3" s="4">
        <v>4</v>
      </c>
      <c r="I3" s="4">
        <v>5</v>
      </c>
      <c r="J3" s="32" t="str">
        <f>"Сумма, " &amp;F2</f>
        <v>Сумма, час</v>
      </c>
      <c r="K3" s="32" t="str">
        <f>"ВПП max, " &amp;F2</f>
        <v>ВПП max, час</v>
      </c>
      <c r="L3" s="32" t="str">
        <f>"ВПП min, " &amp;F2</f>
        <v>ВПП min, час</v>
      </c>
      <c r="M3" s="5" t="s">
        <v>15</v>
      </c>
      <c r="N3" s="5" t="s">
        <v>16</v>
      </c>
    </row>
    <row r="4" spans="1:21" x14ac:dyDescent="0.25">
      <c r="A4" s="94" t="str">
        <f>"Время," &amp;F2</f>
        <v>Время,час</v>
      </c>
      <c r="B4" s="95" t="str">
        <f>"Операции, " &amp;F2</f>
        <v>Операции, час</v>
      </c>
      <c r="C4" s="95"/>
      <c r="D4" s="33" t="s">
        <v>2</v>
      </c>
      <c r="E4" s="7">
        <v>0.2</v>
      </c>
      <c r="F4" s="7">
        <v>0.5</v>
      </c>
      <c r="G4" s="7">
        <v>0.5</v>
      </c>
      <c r="H4" s="7">
        <v>0.2</v>
      </c>
      <c r="I4" s="7">
        <v>0.5</v>
      </c>
      <c r="J4" s="34">
        <f>SUM(E4:I4)</f>
        <v>1.9</v>
      </c>
      <c r="K4" s="96">
        <f>J4+J6+J8</f>
        <v>2.6999999999999997</v>
      </c>
      <c r="L4" s="99">
        <f>J5+J7+J9</f>
        <v>1.7000000000000002</v>
      </c>
      <c r="M4" s="54">
        <f>K4/8</f>
        <v>0.33749999999999997</v>
      </c>
      <c r="N4" s="54">
        <f>L4/8</f>
        <v>0.21250000000000002</v>
      </c>
    </row>
    <row r="5" spans="1:21" x14ac:dyDescent="0.25">
      <c r="A5" s="94"/>
      <c r="B5" s="95"/>
      <c r="C5" s="95"/>
      <c r="D5" s="33" t="s">
        <v>3</v>
      </c>
      <c r="E5" s="7">
        <v>0.1</v>
      </c>
      <c r="F5" s="7">
        <v>0.3</v>
      </c>
      <c r="G5" s="7">
        <v>0.2</v>
      </c>
      <c r="H5" s="7">
        <v>0.1</v>
      </c>
      <c r="I5" s="7">
        <v>0.5</v>
      </c>
      <c r="J5" s="34">
        <f>SUM(E5:I5)</f>
        <v>1.2000000000000002</v>
      </c>
      <c r="K5" s="97"/>
      <c r="L5" s="100"/>
      <c r="M5" s="54"/>
      <c r="N5" s="54"/>
    </row>
    <row r="6" spans="1:21" x14ac:dyDescent="0.25">
      <c r="A6" s="94"/>
      <c r="B6" s="88" t="str">
        <f>"Ожидания, " &amp;F2</f>
        <v>Ожидания, час</v>
      </c>
      <c r="C6" s="88"/>
      <c r="D6" s="35" t="s">
        <v>2</v>
      </c>
      <c r="E6" s="10"/>
      <c r="F6" s="10">
        <v>0.5</v>
      </c>
      <c r="G6" s="10"/>
      <c r="H6" s="10">
        <v>0.2</v>
      </c>
      <c r="I6" s="10">
        <v>0.1</v>
      </c>
      <c r="J6" s="34">
        <f>SUM(E6:I6)</f>
        <v>0.79999999999999993</v>
      </c>
      <c r="K6" s="97"/>
      <c r="L6" s="100"/>
      <c r="M6" s="54"/>
      <c r="N6" s="54"/>
    </row>
    <row r="7" spans="1:21" x14ac:dyDescent="0.25">
      <c r="A7" s="94"/>
      <c r="B7" s="88"/>
      <c r="C7" s="88"/>
      <c r="D7" s="35" t="s">
        <v>3</v>
      </c>
      <c r="E7" s="10"/>
      <c r="F7" s="10">
        <v>0.3</v>
      </c>
      <c r="G7" s="10"/>
      <c r="H7" s="10">
        <v>0.1</v>
      </c>
      <c r="I7" s="10">
        <v>0.1</v>
      </c>
      <c r="J7" s="34">
        <f>SUM(E7:I7)</f>
        <v>0.5</v>
      </c>
      <c r="K7" s="97"/>
      <c r="L7" s="100"/>
      <c r="M7" s="54"/>
      <c r="N7" s="54"/>
    </row>
    <row r="8" spans="1:21" x14ac:dyDescent="0.25">
      <c r="A8" s="94"/>
      <c r="B8" s="89" t="str">
        <f>"Перемещения, " &amp;F2</f>
        <v>Перемещения, час</v>
      </c>
      <c r="C8" s="89"/>
      <c r="D8" s="36" t="s">
        <v>2</v>
      </c>
      <c r="E8" s="12"/>
      <c r="F8" s="12"/>
      <c r="G8" s="12"/>
      <c r="H8" s="12">
        <v>0</v>
      </c>
      <c r="I8" s="12"/>
      <c r="J8" s="34">
        <f>SUM(E8:I8)</f>
        <v>0</v>
      </c>
      <c r="K8" s="97"/>
      <c r="L8" s="100"/>
      <c r="M8" s="54"/>
      <c r="N8" s="54"/>
    </row>
    <row r="9" spans="1:21" x14ac:dyDescent="0.25">
      <c r="A9" s="94"/>
      <c r="B9" s="89"/>
      <c r="C9" s="89"/>
      <c r="D9" s="36" t="s">
        <v>3</v>
      </c>
      <c r="E9" s="26"/>
      <c r="F9" s="26"/>
      <c r="G9" s="26"/>
      <c r="H9" s="26">
        <v>0</v>
      </c>
      <c r="I9" s="26"/>
      <c r="J9" s="34">
        <f>SUM(E9:I9)</f>
        <v>0</v>
      </c>
      <c r="K9" s="98"/>
      <c r="L9" s="101"/>
      <c r="M9" s="54"/>
      <c r="N9" s="54"/>
    </row>
    <row r="10" spans="1:21" ht="47.25" x14ac:dyDescent="0.25">
      <c r="A10" s="110"/>
      <c r="B10" s="111">
        <v>1</v>
      </c>
      <c r="C10" s="111" t="s">
        <v>10</v>
      </c>
      <c r="D10" s="111"/>
      <c r="E10" s="112"/>
      <c r="F10" s="113"/>
      <c r="G10" s="113"/>
      <c r="H10" s="113"/>
      <c r="I10" s="117" t="s">
        <v>49</v>
      </c>
      <c r="J10" s="114"/>
      <c r="K10" s="114"/>
      <c r="L10" s="115"/>
      <c r="M10" s="116"/>
      <c r="N10" s="116"/>
    </row>
    <row r="11" spans="1:21" ht="63" x14ac:dyDescent="0.25">
      <c r="A11" s="90"/>
      <c r="B11" s="13">
        <v>2</v>
      </c>
      <c r="C11" s="91" t="s">
        <v>27</v>
      </c>
      <c r="D11" s="85"/>
      <c r="E11" s="38" t="s">
        <v>8</v>
      </c>
      <c r="F11" s="24" t="s">
        <v>24</v>
      </c>
      <c r="G11" s="24" t="s">
        <v>25</v>
      </c>
      <c r="H11" s="24"/>
      <c r="I11" s="24" t="s">
        <v>40</v>
      </c>
      <c r="M11" s="39"/>
      <c r="N11" s="39"/>
    </row>
    <row r="12" spans="1:21" ht="15.75" x14ac:dyDescent="0.25">
      <c r="A12" s="90"/>
      <c r="B12" s="13">
        <v>3</v>
      </c>
      <c r="C12" s="91" t="s">
        <v>28</v>
      </c>
      <c r="D12" s="85"/>
      <c r="E12" s="16"/>
      <c r="F12" s="17"/>
      <c r="G12" s="17"/>
      <c r="H12" s="17"/>
      <c r="I12" s="17"/>
      <c r="O12" s="106"/>
      <c r="P12" s="106"/>
      <c r="Q12" s="106"/>
      <c r="R12" s="106"/>
      <c r="S12" s="106"/>
      <c r="T12" s="106"/>
      <c r="U12" s="106"/>
    </row>
    <row r="13" spans="1:21" x14ac:dyDescent="0.25">
      <c r="A13" s="90"/>
      <c r="B13" s="13">
        <v>4</v>
      </c>
      <c r="C13" s="51" t="s">
        <v>29</v>
      </c>
      <c r="D13" s="48"/>
      <c r="E13" s="16"/>
      <c r="F13" s="17"/>
      <c r="G13" s="17"/>
      <c r="H13" s="17"/>
      <c r="I13" s="17"/>
      <c r="O13" s="107"/>
      <c r="P13" s="107"/>
      <c r="Q13" s="107"/>
      <c r="R13" s="107"/>
      <c r="S13" s="107"/>
      <c r="T13" s="107"/>
      <c r="U13" s="107"/>
    </row>
    <row r="14" spans="1:21" ht="15.75" x14ac:dyDescent="0.25">
      <c r="A14" s="90"/>
      <c r="B14" s="13">
        <v>5</v>
      </c>
      <c r="C14" s="91" t="s">
        <v>36</v>
      </c>
      <c r="D14" s="86"/>
      <c r="E14" s="40"/>
      <c r="F14" s="44"/>
      <c r="G14" s="44"/>
      <c r="H14" s="44"/>
      <c r="I14" s="44"/>
      <c r="O14" s="108"/>
      <c r="P14" s="107"/>
      <c r="Q14" s="107"/>
      <c r="R14" s="107"/>
      <c r="S14" s="107"/>
      <c r="T14" s="107"/>
      <c r="U14" s="107"/>
    </row>
    <row r="15" spans="1:21" ht="42.75" customHeight="1" x14ac:dyDescent="0.25">
      <c r="A15" s="43"/>
      <c r="B15" s="13">
        <v>7</v>
      </c>
      <c r="C15" s="85" t="s">
        <v>7</v>
      </c>
      <c r="D15" s="86"/>
      <c r="E15" s="22" t="s">
        <v>25</v>
      </c>
      <c r="F15" s="46"/>
      <c r="G15" s="46"/>
      <c r="H15" s="46"/>
      <c r="I15" s="46"/>
      <c r="O15" s="108"/>
      <c r="P15" s="107"/>
      <c r="Q15" s="107"/>
      <c r="R15" s="107"/>
      <c r="S15" s="107"/>
      <c r="T15" s="107"/>
      <c r="U15" s="107"/>
    </row>
    <row r="16" spans="1:21" x14ac:dyDescent="0.25">
      <c r="J16" s="104"/>
      <c r="K16" s="104"/>
      <c r="L16" s="104"/>
      <c r="M16" s="104"/>
      <c r="O16" s="108"/>
      <c r="P16" s="107"/>
      <c r="Q16" s="107"/>
      <c r="R16" s="107"/>
      <c r="S16" s="107"/>
      <c r="T16" s="107"/>
      <c r="U16" s="107"/>
    </row>
    <row r="17" spans="2:21" x14ac:dyDescent="0.25">
      <c r="J17" s="104"/>
      <c r="K17" s="104"/>
      <c r="L17" s="104"/>
      <c r="M17" s="104"/>
      <c r="O17" s="108"/>
      <c r="P17" s="107"/>
      <c r="Q17" s="107"/>
      <c r="R17" s="107"/>
      <c r="S17" s="107"/>
      <c r="T17" s="107"/>
      <c r="U17" s="107"/>
    </row>
    <row r="18" spans="2:21" ht="15.75" customHeight="1" x14ac:dyDescent="0.25">
      <c r="B18" s="41" t="s">
        <v>5</v>
      </c>
      <c r="C18" s="84" t="s">
        <v>21</v>
      </c>
      <c r="D18" s="84"/>
      <c r="E18" s="84"/>
      <c r="F18" s="84"/>
      <c r="G18" s="84"/>
      <c r="H18" s="84"/>
      <c r="I18" s="84"/>
      <c r="J18" s="104"/>
      <c r="K18" s="109" t="s">
        <v>5</v>
      </c>
      <c r="L18" s="103" t="s">
        <v>19</v>
      </c>
      <c r="M18" s="104"/>
      <c r="O18" s="108"/>
      <c r="P18" s="107"/>
      <c r="Q18" s="107"/>
      <c r="R18" s="107"/>
      <c r="S18" s="107"/>
      <c r="T18" s="107"/>
      <c r="U18" s="107"/>
    </row>
    <row r="19" spans="2:21" ht="15.75" x14ac:dyDescent="0.25">
      <c r="B19" s="42">
        <v>1</v>
      </c>
      <c r="C19" s="87" t="str">
        <f>IF(IFERROR(VLOOKUP(B19,'Текущее состояние'!$B$20:$H$30,2,FALSE),"")=0,"",IFERROR(VLOOKUP(B19,'Текущее состояние'!$B$20:$H$30,2,FALSE),""))</f>
        <v>Необходимость передачи коллегиального заключения классному руководителю на бумажном носителе</v>
      </c>
      <c r="D19" s="87"/>
      <c r="E19" s="87"/>
      <c r="F19" s="87"/>
      <c r="G19" s="87"/>
      <c r="H19" s="87"/>
      <c r="I19" s="87"/>
      <c r="J19" s="104"/>
      <c r="K19" s="49">
        <v>1</v>
      </c>
      <c r="L19" s="103" t="s">
        <v>20</v>
      </c>
      <c r="M19" s="104"/>
      <c r="O19" s="108"/>
      <c r="P19" s="107"/>
      <c r="Q19" s="107"/>
      <c r="R19" s="107"/>
      <c r="S19" s="107"/>
      <c r="T19" s="107"/>
      <c r="U19" s="107"/>
    </row>
    <row r="20" spans="2:21" ht="30" x14ac:dyDescent="0.25">
      <c r="B20" s="42">
        <v>2</v>
      </c>
      <c r="C20" s="87" t="str">
        <f>IF(IFERROR(VLOOKUP(B20,'Текущее состояние'!$B$20:$H$30,2,FALSE),"")=0,"",IFERROR(VLOOKUP(B20,'Текущее состояние'!$B$20:$H$30,2,FALSE),""))</f>
        <v>Отсутствие регламента и срока предоставления информации</v>
      </c>
      <c r="D20" s="87"/>
      <c r="E20" s="87"/>
      <c r="F20" s="87"/>
      <c r="G20" s="87"/>
      <c r="H20" s="87"/>
      <c r="I20" s="87"/>
      <c r="J20" s="104"/>
      <c r="K20" s="49">
        <v>2</v>
      </c>
      <c r="L20" s="103" t="s">
        <v>38</v>
      </c>
      <c r="M20" s="104"/>
      <c r="O20" s="108"/>
      <c r="P20" s="107"/>
      <c r="Q20" s="107"/>
      <c r="R20" s="107"/>
      <c r="S20" s="107"/>
      <c r="T20" s="107"/>
      <c r="U20" s="107"/>
    </row>
    <row r="21" spans="2:21" ht="45" x14ac:dyDescent="0.25">
      <c r="B21" s="42">
        <v>3</v>
      </c>
      <c r="C21" s="87" t="str">
        <f>IF(IFERROR(VLOOKUP(B21,'Текущее состояние'!$B$20:$H$30,2,FALSE),"")=0,"",IFERROR(VLOOKUP(B21,'Текущее состояние'!$B$20:$H$30,2,FALSE),""))</f>
        <v>Отсутствие рекомендаций по содержанию ответа и как следствие материалы не соответсвующие ожиданиям руководства</v>
      </c>
      <c r="D21" s="87"/>
      <c r="E21" s="87"/>
      <c r="F21" s="87"/>
      <c r="G21" s="87"/>
      <c r="H21" s="87"/>
      <c r="I21" s="87"/>
      <c r="J21" s="104"/>
      <c r="K21" s="49">
        <v>3</v>
      </c>
      <c r="L21" s="103" t="s">
        <v>39</v>
      </c>
      <c r="M21" s="104"/>
      <c r="O21" s="108"/>
      <c r="P21" s="107"/>
      <c r="Q21" s="107"/>
      <c r="R21" s="107"/>
      <c r="S21" s="107"/>
      <c r="T21" s="107"/>
      <c r="U21" s="107"/>
    </row>
    <row r="22" spans="2:21" ht="31.5" customHeight="1" x14ac:dyDescent="0.25">
      <c r="B22" s="42">
        <v>4</v>
      </c>
      <c r="C22" s="87" t="str">
        <f>IF(IFERROR(VLOOKUP(B22,'Текущее состояние'!$B$20:$H$30,2,FALSE),"")=0,"",IFERROR(VLOOKUP(B22,'Текущее состояние'!$B$20:$H$30,2,FALSE),""))</f>
        <v>Расход бумаги на изготовление документов</v>
      </c>
      <c r="D22" s="87"/>
      <c r="E22" s="87"/>
      <c r="F22" s="87"/>
      <c r="G22" s="87"/>
      <c r="H22" s="87"/>
      <c r="I22" s="87"/>
      <c r="J22" s="104"/>
      <c r="K22" s="49">
        <v>4</v>
      </c>
      <c r="L22" s="103" t="s">
        <v>42</v>
      </c>
      <c r="M22" s="104"/>
      <c r="O22" s="104"/>
      <c r="P22" s="104"/>
      <c r="Q22" s="104"/>
      <c r="R22" s="104"/>
      <c r="S22" s="104"/>
      <c r="T22" s="104"/>
      <c r="U22" s="104"/>
    </row>
    <row r="23" spans="2:21" ht="31.5" customHeight="1" x14ac:dyDescent="0.25">
      <c r="B23" s="42">
        <v>5</v>
      </c>
      <c r="C23" s="87" t="str">
        <f>IF(IFERROR(VLOOKUP(B23,'Текущее состояние'!$B$20:$H$30,2,FALSE),"")=0,"",IFERROR(VLOOKUP(B23,'Текущее состояние'!$B$20:$H$30,2,FALSE),""))</f>
        <v>Ожидание передачи информации для специалистов службы сопровождения</v>
      </c>
      <c r="D23" s="87"/>
      <c r="E23" s="87"/>
      <c r="F23" s="87"/>
      <c r="G23" s="87"/>
      <c r="H23" s="87"/>
      <c r="I23" s="87"/>
      <c r="J23" s="104"/>
      <c r="K23" s="49">
        <v>5</v>
      </c>
      <c r="L23" s="103" t="s">
        <v>22</v>
      </c>
      <c r="M23" s="104"/>
    </row>
    <row r="24" spans="2:21" ht="15.75" x14ac:dyDescent="0.25">
      <c r="B24" s="37">
        <v>6</v>
      </c>
      <c r="C24" s="87" t="str">
        <f>IF(IFERROR(VLOOKUP(B24,'Текущее состояние'!$B$20:$H$30,2,FALSE),"")=0,"",IFERROR(VLOOKUP(B24,'Текущее состояние'!$B$20:$H$30,2,FALSE),""))</f>
        <v>Необходимость сбора информации специалистами службы сопровождения</v>
      </c>
      <c r="D24" s="87"/>
      <c r="E24" s="87"/>
      <c r="F24" s="87"/>
      <c r="G24" s="87"/>
      <c r="H24" s="87"/>
      <c r="I24" s="87"/>
      <c r="J24" s="104"/>
      <c r="K24" s="50">
        <v>6</v>
      </c>
      <c r="L24" s="103" t="s">
        <v>23</v>
      </c>
      <c r="M24" s="104"/>
    </row>
    <row r="25" spans="2:21" ht="30" x14ac:dyDescent="0.25">
      <c r="B25" s="37">
        <v>7</v>
      </c>
      <c r="C25" s="87" t="str">
        <f>IF(IFERROR(VLOOKUP(B25,'Текущее состояние'!$B$20:$H$30,2,FALSE),"")=0,"",IFERROR(VLOOKUP(B25,'Текущее состояние'!$B$20:$H$30,2,FALSE),""))</f>
        <v>Необходимость консультирования по заполнению форм</v>
      </c>
      <c r="D25" s="87"/>
      <c r="E25" s="87"/>
      <c r="F25" s="87"/>
      <c r="G25" s="87"/>
      <c r="H25" s="87"/>
      <c r="I25" s="87"/>
      <c r="J25" s="104"/>
      <c r="K25" s="50">
        <v>7</v>
      </c>
      <c r="L25" s="103" t="s">
        <v>34</v>
      </c>
      <c r="M25" s="104"/>
    </row>
    <row r="26" spans="2:21" ht="30" x14ac:dyDescent="0.25">
      <c r="B26" s="37">
        <v>8</v>
      </c>
      <c r="C26" s="87" t="str">
        <f>IF(IFERROR(VLOOKUP(B26,'Текущее состояние'!$B$20:$H$30,2,FALSE),"")=0,"",IFERROR(VLOOKUP(B26,'Текущее состояние'!$B$20:$H$30,2,FALSE),""))</f>
        <v xml:space="preserve">Ввод данных в таблицы вручную с бумажных носителей </v>
      </c>
      <c r="D26" s="87"/>
      <c r="E26" s="87"/>
      <c r="F26" s="87"/>
      <c r="G26" s="87"/>
      <c r="H26" s="87"/>
      <c r="I26" s="87"/>
      <c r="J26" s="104"/>
      <c r="K26" s="50">
        <v>8</v>
      </c>
      <c r="L26" s="103" t="s">
        <v>41</v>
      </c>
      <c r="M26" s="104"/>
    </row>
    <row r="27" spans="2:21" ht="15.75" x14ac:dyDescent="0.25">
      <c r="B27" s="37">
        <v>9</v>
      </c>
      <c r="C27" s="87" t="str">
        <f>IF(IFERROR(VLOOKUP(B27,'Текущее состояние'!$B$20:$H$30,2,FALSE),"")=0,"",IFERROR(VLOOKUP(B27,'Текущее состояние'!$B$20:$H$30,2,FALSE),""))</f>
        <v>Ожидание передачи информации для классного руководителя</v>
      </c>
      <c r="D27" s="87"/>
      <c r="E27" s="87"/>
      <c r="F27" s="87"/>
      <c r="G27" s="87"/>
      <c r="H27" s="87"/>
      <c r="I27" s="87"/>
      <c r="J27" s="104"/>
      <c r="K27" s="50">
        <v>9</v>
      </c>
      <c r="L27" s="103" t="s">
        <v>40</v>
      </c>
      <c r="M27" s="104"/>
    </row>
    <row r="28" spans="2:21" ht="15.75" x14ac:dyDescent="0.25">
      <c r="B28" s="37">
        <v>10</v>
      </c>
      <c r="C28" s="87" t="str">
        <f>IF(IFERROR(VLOOKUP(B28,'Текущее состояние'!$B$20:$H$30,2,FALSE),"")=0,"",IFERROR(VLOOKUP(B28,'Текущее состояние'!$B$20:$H$30,2,FALSE),""))</f>
        <v>Ожидание передачи и нформации для заместителя директора по учебной работе образовательной организации</v>
      </c>
      <c r="D28" s="87"/>
      <c r="E28" s="87"/>
      <c r="F28" s="87"/>
      <c r="G28" s="87"/>
      <c r="H28" s="87"/>
      <c r="I28" s="87"/>
      <c r="J28" s="105"/>
      <c r="K28" s="105"/>
      <c r="L28" s="105"/>
      <c r="M28" s="105"/>
    </row>
    <row r="29" spans="2:21" ht="15.75" x14ac:dyDescent="0.25">
      <c r="B29" s="37">
        <v>11</v>
      </c>
      <c r="C29" s="87" t="str">
        <f>IF(IFERROR(VLOOKUP(B29,'Текущее состояние'!$B$20:$H$30,2,FALSE),"")=0,"",IFERROR(VLOOKUP(B29,'Текущее состояние'!$B$20:$H$30,2,FALSE),""))</f>
        <v>Необходимость ручной проверки и свода большого объема информации</v>
      </c>
      <c r="D29" s="87"/>
      <c r="E29" s="87"/>
      <c r="F29" s="87"/>
      <c r="G29" s="87"/>
      <c r="H29" s="87"/>
      <c r="I29" s="87"/>
      <c r="J29" s="105"/>
      <c r="K29" s="105"/>
      <c r="L29" s="105"/>
      <c r="M29" s="105"/>
    </row>
  </sheetData>
  <mergeCells count="38">
    <mergeCell ref="B1:L1"/>
    <mergeCell ref="C2:E2"/>
    <mergeCell ref="A3:D3"/>
    <mergeCell ref="A4:A9"/>
    <mergeCell ref="B4:C5"/>
    <mergeCell ref="K4:K9"/>
    <mergeCell ref="L4:L9"/>
    <mergeCell ref="M4:M9"/>
    <mergeCell ref="N4:N9"/>
    <mergeCell ref="B6:C7"/>
    <mergeCell ref="B8:C9"/>
    <mergeCell ref="A11:A14"/>
    <mergeCell ref="C11:D11"/>
    <mergeCell ref="C12:D12"/>
    <mergeCell ref="C14:D14"/>
    <mergeCell ref="C27:I27"/>
    <mergeCell ref="C28:I28"/>
    <mergeCell ref="C29:I29"/>
    <mergeCell ref="O21:U21"/>
    <mergeCell ref="C15:D15"/>
    <mergeCell ref="C24:I24"/>
    <mergeCell ref="C25:I25"/>
    <mergeCell ref="C26:I26"/>
    <mergeCell ref="C21:I21"/>
    <mergeCell ref="C22:I22"/>
    <mergeCell ref="C23:I23"/>
    <mergeCell ref="C18:I18"/>
    <mergeCell ref="C19:I19"/>
    <mergeCell ref="C20:I20"/>
    <mergeCell ref="O17:U17"/>
    <mergeCell ref="O18:U18"/>
    <mergeCell ref="O19:U19"/>
    <mergeCell ref="O20:U20"/>
    <mergeCell ref="O12:U12"/>
    <mergeCell ref="O13:U13"/>
    <mergeCell ref="O14:U14"/>
    <mergeCell ref="O15:U15"/>
    <mergeCell ref="O16:U16"/>
  </mergeCells>
  <conditionalFormatting sqref="B11:D14 B15:I15">
    <cfRule type="expression" dxfId="14" priority="54">
      <formula>MOD(ROW($B11),2)=0</formula>
    </cfRule>
  </conditionalFormatting>
  <conditionalFormatting sqref="E15:I15">
    <cfRule type="notContainsBlanks" dxfId="13" priority="53">
      <formula>LEN(TRIM(E15))&gt;0</formula>
    </cfRule>
  </conditionalFormatting>
  <conditionalFormatting sqref="E11:I11 E14:I14">
    <cfRule type="notContainsBlanks" dxfId="6" priority="9">
      <formula>LEN(TRIM(E11))&gt;0</formula>
    </cfRule>
  </conditionalFormatting>
  <conditionalFormatting sqref="E11:I11 E14:I14">
    <cfRule type="expression" dxfId="5" priority="8">
      <formula>MOD(ROW($B11),2)=0</formula>
    </cfRule>
  </conditionalFormatting>
  <conditionalFormatting sqref="E11:I11">
    <cfRule type="notContainsBlanks" dxfId="4" priority="7">
      <formula>LEN(TRIM(E11))&gt;0</formula>
    </cfRule>
  </conditionalFormatting>
  <conditionalFormatting sqref="E12:I13">
    <cfRule type="notContainsBlanks" dxfId="3" priority="4">
      <formula>LEN(TRIM(E12))&gt;0</formula>
    </cfRule>
  </conditionalFormatting>
  <conditionalFormatting sqref="E12:I13">
    <cfRule type="expression" dxfId="2" priority="3">
      <formula>MOD(ROW($B12),2)=0</formula>
    </cfRule>
  </conditionalFormatting>
  <conditionalFormatting sqref="I10">
    <cfRule type="notContainsBlanks" dxfId="1" priority="2">
      <formula>LEN(TRIM(I10))&gt;0</formula>
    </cfRule>
  </conditionalFormatting>
  <conditionalFormatting sqref="I10">
    <cfRule type="expression" dxfId="0" priority="1">
      <formula>MOD(ROW($B10),2)=0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Текущее состояние</vt:lpstr>
      <vt:lpstr>Целевое состояние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Школа №119</cp:lastModifiedBy>
  <cp:revision>1</cp:revision>
  <dcterms:created xsi:type="dcterms:W3CDTF">2020-03-13T09:33:55Z</dcterms:created>
  <dcterms:modified xsi:type="dcterms:W3CDTF">2023-02-09T05:38:45Z</dcterms:modified>
</cp:coreProperties>
</file>